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9440" windowHeight="10800" activeTab="0"/>
  </bookViews>
  <sheets>
    <sheet name="Instrukcja" sheetId="1" r:id="rId1"/>
    <sheet name="Sprawozdanie po II okresie" sheetId="2" r:id="rId2"/>
    <sheet name="Arkusz ocen po II okresie" sheetId="3" r:id="rId3"/>
  </sheets>
  <definedNames/>
  <calcPr fullCalcOnLoad="1"/>
</workbook>
</file>

<file path=xl/sharedStrings.xml><?xml version="1.0" encoding="utf-8"?>
<sst xmlns="http://schemas.openxmlformats.org/spreadsheetml/2006/main" count="180" uniqueCount="132">
  <si>
    <t xml:space="preserve">Sprawozdanie za </t>
  </si>
  <si>
    <t>Klasa</t>
  </si>
  <si>
    <t>Wychowawca</t>
  </si>
  <si>
    <t>Uczniowie - oceny</t>
  </si>
  <si>
    <t>Uczniowie</t>
  </si>
  <si>
    <t>Zapisani</t>
  </si>
  <si>
    <t>Klasyfikowani</t>
  </si>
  <si>
    <t>Nieklasyfikowani</t>
  </si>
  <si>
    <t>Bez ocen dopuszczających i dostatecznych</t>
  </si>
  <si>
    <t>Bez ocen niedostatecznych</t>
  </si>
  <si>
    <t>Z ocenami niedostatecznymi</t>
  </si>
  <si>
    <t>w tym:</t>
  </si>
  <si>
    <t>z 1 oceną niedostateczną</t>
  </si>
  <si>
    <t>z 2 ocenami niedostatecznymi</t>
  </si>
  <si>
    <t>z 3 i więcej ocenami niedostatecznymi</t>
  </si>
  <si>
    <t>liczba</t>
  </si>
  <si>
    <t>% uczniów</t>
  </si>
  <si>
    <t>Uczniowie z jedną oceną niedostateczną</t>
  </si>
  <si>
    <t>Lp.</t>
  </si>
  <si>
    <t>Nazwisko</t>
  </si>
  <si>
    <t>Imię</t>
  </si>
  <si>
    <t>klasa</t>
  </si>
  <si>
    <t>Przedmiot</t>
  </si>
  <si>
    <t>Uczniowie z dwiema ocenami niedostatecznymi</t>
  </si>
  <si>
    <t>Przedmiot I</t>
  </si>
  <si>
    <t>Przedmiot II</t>
  </si>
  <si>
    <t>Przedmiot III</t>
  </si>
  <si>
    <t>Przedmiot IV</t>
  </si>
  <si>
    <t>Przedmiot V</t>
  </si>
  <si>
    <t>Przedmiot VI</t>
  </si>
  <si>
    <t>Przedmiot VII</t>
  </si>
  <si>
    <t>Przedmiot VIII</t>
  </si>
  <si>
    <t>Przedmiot IX</t>
  </si>
  <si>
    <t>Przedmiot X</t>
  </si>
  <si>
    <t>Liczba ocen</t>
  </si>
  <si>
    <t>%</t>
  </si>
  <si>
    <t>Ocen</t>
  </si>
  <si>
    <t>Oceny z przedmiotów - zestawienie po</t>
  </si>
  <si>
    <t>Ogółem</t>
  </si>
  <si>
    <t>Celujących</t>
  </si>
  <si>
    <t>Bardzo dobrych</t>
  </si>
  <si>
    <t>Dobrych</t>
  </si>
  <si>
    <t>Dostatecznych</t>
  </si>
  <si>
    <t>Dopuszczających</t>
  </si>
  <si>
    <t>Niedostatecznych</t>
  </si>
  <si>
    <t>ŚREDNIA OCEN:</t>
  </si>
  <si>
    <t>Wzorowych</t>
  </si>
  <si>
    <t>B. dobrych</t>
  </si>
  <si>
    <t>Poprawnych</t>
  </si>
  <si>
    <t>Nieodpowiednich</t>
  </si>
  <si>
    <t>Nagannych</t>
  </si>
  <si>
    <t>Średnia</t>
  </si>
  <si>
    <t>Zachowanie</t>
  </si>
  <si>
    <t>Uczniowie ze 100% frekwencją</t>
  </si>
  <si>
    <t>Frekwencja (do dwóch miejsc po przecinku)</t>
  </si>
  <si>
    <t>Uczniowie z trzema lub więcej ocenami niedostatecznymi</t>
  </si>
  <si>
    <t>Specyfikacja zachowania:</t>
  </si>
  <si>
    <t>Uzasadnienie ocen nagannych dołącza (jako załącznik nr 2) do sprawozdania wychowawca.</t>
  </si>
  <si>
    <t>Uzasadnienie ocen niedostatecznych i celujących dołącza (jako załącznik nr 1) do sprawozdania nauczyciel przedmiotu.</t>
  </si>
  <si>
    <t>Uczniowie ze średnią 4,75 i więcej i zachowaniem  wzorowym lub bdb</t>
  </si>
  <si>
    <t>Religia</t>
  </si>
  <si>
    <t>Muzyka</t>
  </si>
  <si>
    <t>Plastyka</t>
  </si>
  <si>
    <t>Matematyka</t>
  </si>
  <si>
    <t>Zajęcia techniczne</t>
  </si>
  <si>
    <t>Nazwa przedmiotu</t>
  </si>
  <si>
    <t>Średnia ocen uczniów</t>
  </si>
  <si>
    <t>Zwolnionych</t>
  </si>
  <si>
    <t>Nieklasyfikowanych</t>
  </si>
  <si>
    <t>Czy wyróżnienie</t>
  </si>
  <si>
    <t>Czy bez ocen ndst, dop, dst</t>
  </si>
  <si>
    <t>Zaliczonych</t>
  </si>
  <si>
    <t>Razem:</t>
  </si>
  <si>
    <t>Średnia klasy:</t>
  </si>
  <si>
    <t>bardzo dobrych</t>
  </si>
  <si>
    <t>dobrych</t>
  </si>
  <si>
    <t>wzorowych</t>
  </si>
  <si>
    <t>poprawnych</t>
  </si>
  <si>
    <t>nieodpowiednich</t>
  </si>
  <si>
    <t>nagannych</t>
  </si>
  <si>
    <t>Razem ocen z przedmiotu:</t>
  </si>
  <si>
    <t>Razem ocen:</t>
  </si>
  <si>
    <t>Uczniów z wyróżnieniem:</t>
  </si>
  <si>
    <t>Średnia z przedmiotu:</t>
  </si>
  <si>
    <t>Charakterystyka klasy, współpraca z rodzicami:</t>
  </si>
  <si>
    <t xml:space="preserve">Liczba zebrań z rodzicami i ich tematyka: </t>
  </si>
  <si>
    <t>Wyjścia pozaszkolne:</t>
  </si>
  <si>
    <t>teatr:</t>
  </si>
  <si>
    <t>kino:</t>
  </si>
  <si>
    <t>wystawa:</t>
  </si>
  <si>
    <t>muzeum:</t>
  </si>
  <si>
    <t>krajoznawcze:</t>
  </si>
  <si>
    <t>Wykorzystanie sprzętu np.: (audio, komputer), na jakich przedmiotach?</t>
  </si>
  <si>
    <t>Imprezy klasowe:</t>
  </si>
  <si>
    <t>Miejscowość i data:</t>
  </si>
  <si>
    <t>Podpis wychowawcy</t>
  </si>
  <si>
    <t>W przypadku znalezienia błędów w  arkuszu który przygotowałem proszę o kontakt.</t>
  </si>
  <si>
    <t>Na konferencję proszę przygotować załączniki - uzasadnienie ocen niedostatecznych i celujących oraz ocen nagannych z zachowania.</t>
  </si>
  <si>
    <t xml:space="preserve">Oceny (oraz zachowanie) w Arkuszu ocen można wybierać z listy rozwijalnej lub wpisywać z klawiatury. W przypadku wpisania niedozwolonej wartości zostanie wyświetlony komunikat o błędzie. </t>
  </si>
  <si>
    <t>Nazwy przedmiotów zostały zapisane w kolejności na świadectwie. Jeśli jakiegoś przedmiotu w danej klasie nie ma, pól z ocenami proszę nie uzupełniać.</t>
  </si>
  <si>
    <t>Jeśli uczeń został skreślony z listy uczniów proszę jego imienia i nazwiska nie wpisywać w arkusz.</t>
  </si>
  <si>
    <t>Wydrukowany arkusz (do podpisania) przekażę na konferencji klasyfikacyjnej.</t>
  </si>
  <si>
    <r>
      <t xml:space="preserve">Proszę uzupełnić pola w kolorze </t>
    </r>
    <r>
      <rPr>
        <b/>
        <sz val="10"/>
        <color indexed="8"/>
        <rFont val="Arial"/>
        <family val="0"/>
      </rPr>
      <t>żółtym.</t>
    </r>
    <r>
      <rPr>
        <sz val="10"/>
        <color indexed="8"/>
        <rFont val="Arial"/>
        <family val="0"/>
      </rPr>
      <t xml:space="preserve"> Edycja innych pól jest zablokowana, by uniknąć ewentualnych błędów.</t>
    </r>
  </si>
  <si>
    <r>
      <t xml:space="preserve">Gotowy (uzupełniony) arkusz proszę wysłać na adres </t>
    </r>
    <r>
      <rPr>
        <b/>
        <sz val="10"/>
        <color indexed="8"/>
        <rFont val="Arial"/>
        <family val="0"/>
      </rPr>
      <t>mtomasiak@onet.pl.</t>
    </r>
  </si>
  <si>
    <t>Język niemiecki</t>
  </si>
  <si>
    <t>Język polski</t>
  </si>
  <si>
    <t>Język angielski</t>
  </si>
  <si>
    <t>okres roku szkolnego</t>
  </si>
  <si>
    <t>okresie</t>
  </si>
  <si>
    <t>Oceny zachowania - zestawienie po</t>
  </si>
  <si>
    <t>Uczniowie z oceną naganną zachowania</t>
  </si>
  <si>
    <t xml:space="preserve">Wnioski na drugi okres/nowy rok szkolny: </t>
  </si>
  <si>
    <t>Liczba ocen zachowania:</t>
  </si>
  <si>
    <t>Rodzaj</t>
  </si>
  <si>
    <t>Ilość</t>
  </si>
  <si>
    <t>Tematyka</t>
  </si>
  <si>
    <t>inne:</t>
  </si>
  <si>
    <t>wycieczki:</t>
  </si>
  <si>
    <t>2014/2015</t>
  </si>
  <si>
    <r>
      <t xml:space="preserve"> Proszę uzupełnić skoroszyt </t>
    </r>
    <r>
      <rPr>
        <b/>
        <sz val="10"/>
        <color indexed="8"/>
        <rFont val="Arial"/>
        <family val="0"/>
      </rPr>
      <t xml:space="preserve">Sprawozdanie po II okresie </t>
    </r>
    <r>
      <rPr>
        <sz val="10"/>
        <color indexed="8"/>
        <rFont val="Arial"/>
        <family val="0"/>
      </rPr>
      <t xml:space="preserve"> oraz </t>
    </r>
    <r>
      <rPr>
        <b/>
        <sz val="10"/>
        <color indexed="8"/>
        <rFont val="Arial"/>
        <family val="0"/>
      </rPr>
      <t>Arkusz ocen po II okresie (zakładki są zaznaczone na żółto poniżej).</t>
    </r>
  </si>
  <si>
    <t>Sprawozdanie po II okresie  Gimnazjum, klasy 1-2</t>
  </si>
  <si>
    <t>Gimnazjum</t>
  </si>
  <si>
    <t>Historia</t>
  </si>
  <si>
    <t>WOS</t>
  </si>
  <si>
    <t>Geografia</t>
  </si>
  <si>
    <t>Biologia</t>
  </si>
  <si>
    <t>Chemia</t>
  </si>
  <si>
    <t>Fizyka</t>
  </si>
  <si>
    <t>Informatyka</t>
  </si>
  <si>
    <t>WF</t>
  </si>
  <si>
    <t>Edukacja dla bezpieczeństwa</t>
  </si>
  <si>
    <t>Zajęcia artystyczne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</si>
</sst>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3"/>
      <name val="Tahoma"/>
      <family val="2"/>
    </font>
    <font>
      <b/>
      <sz val="13"/>
      <color indexed="12"/>
      <name val="Tahoma"/>
      <family val="2"/>
    </font>
    <font>
      <b/>
      <sz val="13"/>
      <name val="Tahoma"/>
      <family val="2"/>
    </font>
    <font>
      <sz val="13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22" borderId="10" xfId="0" applyFont="1" applyFill="1" applyBorder="1" applyAlignment="1" applyProtection="1">
      <alignment horizontal="center" vertical="center" textRotation="90"/>
      <protection locked="0"/>
    </xf>
    <xf numFmtId="0" fontId="4" fillId="22" borderId="11" xfId="0" applyFont="1" applyFill="1" applyBorder="1" applyAlignment="1" applyProtection="1">
      <alignment horizontal="center" vertical="center" textRotation="90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4" fillId="22" borderId="11" xfId="0" applyFont="1" applyFill="1" applyBorder="1" applyAlignment="1" applyProtection="1">
      <alignment horizontal="center"/>
      <protection locked="0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13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/>
      <protection locked="0"/>
    </xf>
    <xf numFmtId="0" fontId="4" fillId="22" borderId="12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14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10" fontId="5" fillId="24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/>
    </xf>
    <xf numFmtId="0" fontId="5" fillId="25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0" fontId="5" fillId="25" borderId="25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5" fillId="25" borderId="26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5" fillId="25" borderId="3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32" xfId="0" applyFont="1" applyFill="1" applyBorder="1" applyAlignment="1">
      <alignment vertical="center" wrapText="1"/>
    </xf>
    <xf numFmtId="0" fontId="6" fillId="22" borderId="0" xfId="0" applyFont="1" applyFill="1" applyAlignment="1" applyProtection="1">
      <alignment horizontal="center"/>
      <protection locked="0"/>
    </xf>
    <xf numFmtId="0" fontId="10" fillId="25" borderId="33" xfId="0" applyFont="1" applyFill="1" applyBorder="1" applyAlignment="1">
      <alignment horizontal="center"/>
    </xf>
    <xf numFmtId="0" fontId="9" fillId="25" borderId="34" xfId="0" applyFont="1" applyFill="1" applyBorder="1" applyAlignment="1">
      <alignment/>
    </xf>
    <xf numFmtId="0" fontId="12" fillId="25" borderId="0" xfId="0" applyFont="1" applyFill="1" applyAlignment="1">
      <alignment vertical="top"/>
    </xf>
    <xf numFmtId="0" fontId="6" fillId="22" borderId="16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25" borderId="35" xfId="0" applyFont="1" applyFill="1" applyBorder="1" applyAlignment="1">
      <alignment horizontal="center"/>
    </xf>
    <xf numFmtId="0" fontId="6" fillId="22" borderId="36" xfId="0" applyFont="1" applyFill="1" applyBorder="1" applyAlignment="1" applyProtection="1">
      <alignment horizontal="center"/>
      <protection locked="0"/>
    </xf>
    <xf numFmtId="0" fontId="6" fillId="22" borderId="37" xfId="0" applyFont="1" applyFill="1" applyBorder="1" applyAlignment="1" applyProtection="1">
      <alignment horizontal="center"/>
      <protection locked="0"/>
    </xf>
    <xf numFmtId="2" fontId="6" fillId="22" borderId="38" xfId="0" applyNumberFormat="1" applyFont="1" applyFill="1" applyBorder="1" applyAlignment="1" applyProtection="1">
      <alignment horizontal="left"/>
      <protection locked="0"/>
    </xf>
    <xf numFmtId="2" fontId="6" fillId="22" borderId="16" xfId="0" applyNumberFormat="1" applyFont="1" applyFill="1" applyBorder="1" applyAlignment="1" applyProtection="1">
      <alignment horizontal="left"/>
      <protection locked="0"/>
    </xf>
    <xf numFmtId="2" fontId="6" fillId="22" borderId="23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textRotation="90"/>
      <protection/>
    </xf>
    <xf numFmtId="0" fontId="3" fillId="0" borderId="10" xfId="0" applyFont="1" applyBorder="1" applyAlignment="1" applyProtection="1">
      <alignment horizontal="center" vertical="center" textRotation="90"/>
      <protection/>
    </xf>
    <xf numFmtId="0" fontId="3" fillId="0" borderId="40" xfId="0" applyFont="1" applyBorder="1" applyAlignment="1" applyProtection="1">
      <alignment horizontal="center" vertical="center" textRotation="90"/>
      <protection/>
    </xf>
    <xf numFmtId="0" fontId="1" fillId="0" borderId="41" xfId="0" applyFont="1" applyBorder="1" applyAlignment="1" applyProtection="1">
      <alignment/>
      <protection/>
    </xf>
    <xf numFmtId="2" fontId="3" fillId="0" borderId="42" xfId="0" applyNumberFormat="1" applyFont="1" applyBorder="1" applyAlignment="1" applyProtection="1">
      <alignment/>
      <protection/>
    </xf>
    <xf numFmtId="2" fontId="3" fillId="0" borderId="39" xfId="0" applyNumberFormat="1" applyFont="1" applyBorder="1" applyAlignment="1" applyProtection="1">
      <alignment/>
      <protection/>
    </xf>
    <xf numFmtId="2" fontId="3" fillId="0" borderId="40" xfId="0" applyNumberFormat="1" applyFont="1" applyFill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3" fillId="4" borderId="46" xfId="0" applyNumberFormat="1" applyFont="1" applyFill="1" applyBorder="1" applyAlignment="1" applyProtection="1">
      <alignment/>
      <protection/>
    </xf>
    <xf numFmtId="0" fontId="0" fillId="7" borderId="47" xfId="0" applyFill="1" applyBorder="1" applyAlignment="1" applyProtection="1">
      <alignment/>
      <protection/>
    </xf>
    <xf numFmtId="0" fontId="0" fillId="7" borderId="48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7" borderId="49" xfId="0" applyFont="1" applyFill="1" applyBorder="1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7" borderId="51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7" borderId="4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7" borderId="45" xfId="0" applyFont="1" applyFill="1" applyBorder="1" applyAlignment="1" applyProtection="1">
      <alignment/>
      <protection/>
    </xf>
    <xf numFmtId="2" fontId="2" fillId="4" borderId="47" xfId="0" applyNumberFormat="1" applyFont="1" applyFill="1" applyBorder="1" applyAlignment="1" applyProtection="1">
      <alignment/>
      <protection/>
    </xf>
    <xf numFmtId="2" fontId="2" fillId="4" borderId="48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horizontal="left"/>
      <protection/>
    </xf>
    <xf numFmtId="0" fontId="0" fillId="0" borderId="0" xfId="0" applyAlignment="1" applyProtection="1">
      <alignment textRotation="90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/>
      <protection/>
    </xf>
    <xf numFmtId="0" fontId="6" fillId="22" borderId="32" xfId="0" applyFont="1" applyFill="1" applyBorder="1" applyAlignment="1" applyProtection="1">
      <alignment horizontal="left" vertical="top" wrapText="1"/>
      <protection locked="0"/>
    </xf>
    <xf numFmtId="0" fontId="6" fillId="22" borderId="52" xfId="0" applyFont="1" applyFill="1" applyBorder="1" applyAlignment="1" applyProtection="1">
      <alignment horizontal="left" vertical="top" wrapText="1"/>
      <protection locked="0"/>
    </xf>
    <xf numFmtId="0" fontId="6" fillId="22" borderId="53" xfId="0" applyFont="1" applyFill="1" applyBorder="1" applyAlignment="1" applyProtection="1">
      <alignment horizontal="left" vertical="top" wrapText="1"/>
      <protection locked="0"/>
    </xf>
    <xf numFmtId="0" fontId="6" fillId="22" borderId="54" xfId="0" applyFont="1" applyFill="1" applyBorder="1" applyAlignment="1" applyProtection="1">
      <alignment horizontal="left" vertical="top" wrapText="1"/>
      <protection locked="0"/>
    </xf>
    <xf numFmtId="0" fontId="12" fillId="25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25" borderId="0" xfId="0" applyFont="1" applyFill="1" applyAlignment="1">
      <alignment wrapText="1"/>
    </xf>
    <xf numFmtId="0" fontId="7" fillId="25" borderId="55" xfId="0" applyFont="1" applyFill="1" applyBorder="1" applyAlignment="1">
      <alignment horizontal="left"/>
    </xf>
    <xf numFmtId="0" fontId="7" fillId="25" borderId="56" xfId="0" applyFont="1" applyFill="1" applyBorder="1" applyAlignment="1">
      <alignment horizontal="left"/>
    </xf>
    <xf numFmtId="0" fontId="7" fillId="25" borderId="57" xfId="0" applyFont="1" applyFill="1" applyBorder="1" applyAlignment="1">
      <alignment horizontal="left"/>
    </xf>
    <xf numFmtId="0" fontId="6" fillId="22" borderId="0" xfId="0" applyFont="1" applyFill="1" applyBorder="1" applyAlignment="1" applyProtection="1">
      <alignment horizontal="left" vertical="top" wrapText="1"/>
      <protection locked="0"/>
    </xf>
    <xf numFmtId="0" fontId="6" fillId="22" borderId="58" xfId="0" applyFont="1" applyFill="1" applyBorder="1" applyAlignment="1" applyProtection="1">
      <alignment horizontal="left" vertical="top" wrapText="1"/>
      <protection locked="0"/>
    </xf>
    <xf numFmtId="0" fontId="6" fillId="22" borderId="59" xfId="0" applyFont="1" applyFill="1" applyBorder="1" applyAlignment="1" applyProtection="1">
      <alignment horizontal="left" vertical="top" wrapText="1"/>
      <protection locked="0"/>
    </xf>
    <xf numFmtId="0" fontId="6" fillId="22" borderId="60" xfId="0" applyFont="1" applyFill="1" applyBorder="1" applyAlignment="1" applyProtection="1">
      <alignment horizontal="left" vertical="top" wrapText="1"/>
      <protection locked="0"/>
    </xf>
    <xf numFmtId="0" fontId="6" fillId="22" borderId="61" xfId="0" applyFont="1" applyFill="1" applyBorder="1" applyAlignment="1" applyProtection="1">
      <alignment horizontal="left" vertical="top" wrapText="1"/>
      <protection locked="0"/>
    </xf>
    <xf numFmtId="0" fontId="5" fillId="24" borderId="0" xfId="0" applyFont="1" applyFill="1" applyAlignment="1">
      <alignment horizontal="center"/>
    </xf>
    <xf numFmtId="0" fontId="6" fillId="22" borderId="55" xfId="0" applyFont="1" applyFill="1" applyBorder="1" applyAlignment="1" applyProtection="1">
      <alignment horizontal="center"/>
      <protection locked="0"/>
    </xf>
    <xf numFmtId="0" fontId="6" fillId="22" borderId="56" xfId="0" applyFont="1" applyFill="1" applyBorder="1" applyAlignment="1" applyProtection="1">
      <alignment horizontal="center"/>
      <protection locked="0"/>
    </xf>
    <xf numFmtId="0" fontId="6" fillId="22" borderId="57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6" fillId="22" borderId="37" xfId="0" applyFont="1" applyFill="1" applyBorder="1" applyAlignment="1" applyProtection="1">
      <alignment horizontal="left"/>
      <protection locked="0"/>
    </xf>
    <xf numFmtId="0" fontId="6" fillId="22" borderId="63" xfId="0" applyFont="1" applyFill="1" applyBorder="1" applyAlignment="1" applyProtection="1">
      <alignment horizontal="left"/>
      <protection locked="0"/>
    </xf>
    <xf numFmtId="0" fontId="7" fillId="25" borderId="64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65" xfId="0" applyFont="1" applyFill="1" applyBorder="1" applyAlignment="1">
      <alignment horizontal="center"/>
    </xf>
    <xf numFmtId="0" fontId="7" fillId="25" borderId="54" xfId="0" applyFont="1" applyFill="1" applyBorder="1" applyAlignment="1">
      <alignment horizontal="left"/>
    </xf>
    <xf numFmtId="0" fontId="7" fillId="25" borderId="52" xfId="0" applyFont="1" applyFill="1" applyBorder="1" applyAlignment="1">
      <alignment horizontal="left"/>
    </xf>
    <xf numFmtId="0" fontId="7" fillId="25" borderId="53" xfId="0" applyFont="1" applyFill="1" applyBorder="1" applyAlignment="1">
      <alignment horizontal="left"/>
    </xf>
    <xf numFmtId="0" fontId="6" fillId="22" borderId="23" xfId="0" applyFont="1" applyFill="1" applyBorder="1" applyAlignment="1" applyProtection="1">
      <alignment horizontal="left"/>
      <protection locked="0"/>
    </xf>
    <xf numFmtId="0" fontId="6" fillId="22" borderId="31" xfId="0" applyFont="1" applyFill="1" applyBorder="1" applyAlignment="1" applyProtection="1">
      <alignment horizontal="left"/>
      <protection locked="0"/>
    </xf>
    <xf numFmtId="0" fontId="10" fillId="25" borderId="66" xfId="0" applyFont="1" applyFill="1" applyBorder="1" applyAlignment="1">
      <alignment horizontal="center"/>
    </xf>
    <xf numFmtId="0" fontId="10" fillId="25" borderId="67" xfId="0" applyFont="1" applyFill="1" applyBorder="1" applyAlignment="1">
      <alignment horizontal="center"/>
    </xf>
    <xf numFmtId="0" fontId="10" fillId="25" borderId="68" xfId="0" applyFont="1" applyFill="1" applyBorder="1" applyAlignment="1">
      <alignment horizontal="center"/>
    </xf>
    <xf numFmtId="0" fontId="6" fillId="22" borderId="16" xfId="0" applyFont="1" applyFill="1" applyBorder="1" applyAlignment="1" applyProtection="1">
      <alignment horizontal="left"/>
      <protection locked="0"/>
    </xf>
    <xf numFmtId="0" fontId="6" fillId="22" borderId="17" xfId="0" applyFont="1" applyFill="1" applyBorder="1" applyAlignment="1" applyProtection="1">
      <alignment horizontal="left"/>
      <protection locked="0"/>
    </xf>
    <xf numFmtId="0" fontId="5" fillId="25" borderId="25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/>
    </xf>
    <xf numFmtId="0" fontId="6" fillId="22" borderId="38" xfId="0" applyFont="1" applyFill="1" applyBorder="1" applyAlignment="1" applyProtection="1">
      <alignment horizontal="left"/>
      <protection locked="0"/>
    </xf>
    <xf numFmtId="0" fontId="6" fillId="22" borderId="69" xfId="0" applyFont="1" applyFill="1" applyBorder="1" applyAlignment="1" applyProtection="1">
      <alignment horizontal="left"/>
      <protection locked="0"/>
    </xf>
    <xf numFmtId="0" fontId="7" fillId="25" borderId="70" xfId="0" applyFont="1" applyFill="1" applyBorder="1" applyAlignment="1">
      <alignment horizontal="center"/>
    </xf>
    <xf numFmtId="0" fontId="7" fillId="25" borderId="71" xfId="0" applyFont="1" applyFill="1" applyBorder="1" applyAlignment="1">
      <alignment horizontal="center"/>
    </xf>
    <xf numFmtId="0" fontId="7" fillId="25" borderId="72" xfId="0" applyFont="1" applyFill="1" applyBorder="1" applyAlignment="1">
      <alignment horizontal="center"/>
    </xf>
    <xf numFmtId="0" fontId="6" fillId="22" borderId="14" xfId="0" applyFont="1" applyFill="1" applyBorder="1" applyAlignment="1" applyProtection="1">
      <alignment horizontal="left"/>
      <protection locked="0"/>
    </xf>
    <xf numFmtId="0" fontId="5" fillId="24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25" borderId="75" xfId="0" applyFont="1" applyFill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22" borderId="76" xfId="0" applyFont="1" applyFill="1" applyBorder="1" applyAlignment="1" applyProtection="1">
      <alignment horizontal="center"/>
      <protection locked="0"/>
    </xf>
    <xf numFmtId="0" fontId="6" fillId="22" borderId="77" xfId="0" applyFont="1" applyFill="1" applyBorder="1" applyAlignment="1" applyProtection="1">
      <alignment horizontal="center"/>
      <protection locked="0"/>
    </xf>
    <xf numFmtId="0" fontId="6" fillId="22" borderId="14" xfId="0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5" fillId="25" borderId="78" xfId="0" applyFont="1" applyFill="1" applyBorder="1" applyAlignment="1">
      <alignment horizontal="center"/>
    </xf>
    <xf numFmtId="0" fontId="5" fillId="25" borderId="79" xfId="0" applyFont="1" applyFill="1" applyBorder="1" applyAlignment="1">
      <alignment horizontal="center"/>
    </xf>
    <xf numFmtId="0" fontId="6" fillId="22" borderId="38" xfId="0" applyFont="1" applyFill="1" applyBorder="1" applyAlignment="1" applyProtection="1">
      <alignment horizontal="center"/>
      <protection locked="0"/>
    </xf>
    <xf numFmtId="0" fontId="6" fillId="22" borderId="69" xfId="0" applyFont="1" applyFill="1" applyBorder="1" applyAlignment="1" applyProtection="1">
      <alignment horizontal="center"/>
      <protection locked="0"/>
    </xf>
    <xf numFmtId="0" fontId="6" fillId="22" borderId="23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left"/>
      <protection locked="0"/>
    </xf>
    <xf numFmtId="0" fontId="6" fillId="22" borderId="15" xfId="0" applyFont="1" applyFill="1" applyBorder="1" applyAlignment="1" applyProtection="1">
      <alignment horizontal="left"/>
      <protection locked="0"/>
    </xf>
    <xf numFmtId="0" fontId="6" fillId="22" borderId="76" xfId="0" applyFont="1" applyFill="1" applyBorder="1" applyAlignment="1" applyProtection="1">
      <alignment horizontal="left"/>
      <protection locked="0"/>
    </xf>
    <xf numFmtId="0" fontId="6" fillId="22" borderId="77" xfId="0" applyFont="1" applyFill="1" applyBorder="1" applyAlignment="1" applyProtection="1">
      <alignment horizontal="left"/>
      <protection locked="0"/>
    </xf>
    <xf numFmtId="0" fontId="6" fillId="22" borderId="28" xfId="0" applyFont="1" applyFill="1" applyBorder="1" applyAlignment="1" applyProtection="1">
      <alignment horizontal="left"/>
      <protection locked="0"/>
    </xf>
    <xf numFmtId="0" fontId="6" fillId="22" borderId="27" xfId="0" applyFont="1" applyFill="1" applyBorder="1" applyAlignment="1" applyProtection="1">
      <alignment horizontal="left"/>
      <protection locked="0"/>
    </xf>
    <xf numFmtId="0" fontId="5" fillId="25" borderId="26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left"/>
    </xf>
    <xf numFmtId="0" fontId="5" fillId="24" borderId="16" xfId="0" applyFont="1" applyFill="1" applyBorder="1" applyAlignment="1">
      <alignment horizontal="left"/>
    </xf>
    <xf numFmtId="0" fontId="5" fillId="24" borderId="2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10" fillId="25" borderId="80" xfId="0" applyFont="1" applyFill="1" applyBorder="1" applyAlignment="1">
      <alignment horizontal="center"/>
    </xf>
    <xf numFmtId="0" fontId="10" fillId="25" borderId="81" xfId="0" applyFont="1" applyFill="1" applyBorder="1" applyAlignment="1">
      <alignment horizontal="center"/>
    </xf>
    <xf numFmtId="0" fontId="10" fillId="25" borderId="82" xfId="0" applyFont="1" applyFill="1" applyBorder="1" applyAlignment="1">
      <alignment horizontal="center"/>
    </xf>
    <xf numFmtId="0" fontId="6" fillId="22" borderId="0" xfId="0" applyFont="1" applyFill="1" applyAlignment="1" applyProtection="1">
      <alignment horizontal="center"/>
      <protection locked="0"/>
    </xf>
    <xf numFmtId="0" fontId="5" fillId="24" borderId="11" xfId="0" applyFont="1" applyFill="1" applyBorder="1" applyAlignment="1">
      <alignment horizontal="left"/>
    </xf>
    <xf numFmtId="0" fontId="5" fillId="24" borderId="83" xfId="0" applyFont="1" applyFill="1" applyBorder="1" applyAlignment="1">
      <alignment horizontal="left"/>
    </xf>
    <xf numFmtId="0" fontId="5" fillId="24" borderId="39" xfId="0" applyFont="1" applyFill="1" applyBorder="1" applyAlignment="1">
      <alignment horizontal="left"/>
    </xf>
    <xf numFmtId="10" fontId="6" fillId="22" borderId="29" xfId="0" applyNumberFormat="1" applyFont="1" applyFill="1" applyBorder="1" applyAlignment="1" applyProtection="1">
      <alignment horizontal="center"/>
      <protection locked="0"/>
    </xf>
    <xf numFmtId="10" fontId="6" fillId="22" borderId="84" xfId="0" applyNumberFormat="1" applyFont="1" applyFill="1" applyBorder="1" applyAlignment="1" applyProtection="1">
      <alignment horizontal="center"/>
      <protection locked="0"/>
    </xf>
    <xf numFmtId="0" fontId="5" fillId="24" borderId="22" xfId="0" applyFont="1" applyFill="1" applyBorder="1" applyAlignment="1">
      <alignment horizontal="left"/>
    </xf>
    <xf numFmtId="0" fontId="5" fillId="24" borderId="23" xfId="0" applyFont="1" applyFill="1" applyBorder="1" applyAlignment="1">
      <alignment horizontal="left"/>
    </xf>
    <xf numFmtId="0" fontId="5" fillId="0" borderId="8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6" fillId="22" borderId="78" xfId="0" applyFont="1" applyFill="1" applyBorder="1" applyAlignment="1" applyProtection="1">
      <alignment horizontal="left"/>
      <protection locked="0"/>
    </xf>
    <xf numFmtId="0" fontId="6" fillId="22" borderId="86" xfId="0" applyFont="1" applyFill="1" applyBorder="1" applyAlignment="1" applyProtection="1">
      <alignment horizontal="left"/>
      <protection locked="0"/>
    </xf>
    <xf numFmtId="0" fontId="6" fillId="22" borderId="87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>
      <alignment horizontal="left"/>
    </xf>
    <xf numFmtId="0" fontId="7" fillId="24" borderId="88" xfId="0" applyFont="1" applyFill="1" applyBorder="1" applyAlignment="1">
      <alignment horizontal="left"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center" vertical="center" textRotation="90"/>
      <protection/>
    </xf>
    <xf numFmtId="0" fontId="2" fillId="0" borderId="42" xfId="0" applyFont="1" applyBorder="1" applyAlignment="1" applyProtection="1">
      <alignment horizontal="center" vertical="center" textRotation="90"/>
      <protection/>
    </xf>
    <xf numFmtId="2" fontId="3" fillId="7" borderId="34" xfId="0" applyNumberFormat="1" applyFont="1" applyFill="1" applyBorder="1" applyAlignment="1" applyProtection="1">
      <alignment horizontal="center"/>
      <protection/>
    </xf>
    <xf numFmtId="2" fontId="3" fillId="7" borderId="47" xfId="0" applyNumberFormat="1" applyFont="1" applyFill="1" applyBorder="1" applyAlignment="1" applyProtection="1">
      <alignment horizontal="center"/>
      <protection/>
    </xf>
    <xf numFmtId="0" fontId="2" fillId="4" borderId="91" xfId="0" applyFont="1" applyFill="1" applyBorder="1" applyAlignment="1" applyProtection="1">
      <alignment horizontal="center"/>
      <protection/>
    </xf>
    <xf numFmtId="0" fontId="2" fillId="4" borderId="47" xfId="0" applyFont="1" applyFill="1" applyBorder="1" applyAlignment="1" applyProtection="1">
      <alignment horizontal="center"/>
      <protection/>
    </xf>
    <xf numFmtId="0" fontId="2" fillId="4" borderId="75" xfId="0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2" fillId="0" borderId="92" xfId="0" applyFont="1" applyBorder="1" applyAlignment="1" applyProtection="1">
      <alignment horizontal="center" vertical="center" textRotation="90"/>
      <protection/>
    </xf>
    <xf numFmtId="0" fontId="2" fillId="0" borderId="93" xfId="0" applyFont="1" applyBorder="1" applyAlignment="1" applyProtection="1">
      <alignment horizontal="center" vertical="center" textRotation="90"/>
      <protection/>
    </xf>
    <xf numFmtId="0" fontId="2" fillId="0" borderId="94" xfId="0" applyFont="1" applyBorder="1" applyAlignment="1" applyProtection="1">
      <alignment horizontal="center" vertical="center" textRotation="90"/>
      <protection/>
    </xf>
    <xf numFmtId="0" fontId="2" fillId="0" borderId="95" xfId="0" applyFont="1" applyBorder="1" applyAlignment="1" applyProtection="1">
      <alignment horizontal="center" vertical="center" textRotation="90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 textRotation="90" wrapText="1"/>
      <protection/>
    </xf>
    <xf numFmtId="0" fontId="2" fillId="0" borderId="41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vertical="center" textRotation="90" wrapText="1"/>
      <protection/>
    </xf>
    <xf numFmtId="0" fontId="2" fillId="4" borderId="97" xfId="0" applyFont="1" applyFill="1" applyBorder="1" applyAlignment="1" applyProtection="1">
      <alignment horizontal="center"/>
      <protection/>
    </xf>
    <xf numFmtId="0" fontId="2" fillId="4" borderId="34" xfId="0" applyFont="1" applyFill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="130" zoomScaleNormal="130" zoomScaleSheetLayoutView="115" zoomScalePageLayoutView="0" workbookViewId="0" topLeftCell="A1">
      <selection activeCell="B1" sqref="B1:P1"/>
    </sheetView>
  </sheetViews>
  <sheetFormatPr defaultColWidth="9.140625" defaultRowHeight="12.75"/>
  <cols>
    <col min="16" max="16" width="13.57421875" style="0" customWidth="1"/>
  </cols>
  <sheetData>
    <row r="1" spans="2:16" ht="18">
      <c r="B1" s="93" t="s">
        <v>120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5" spans="1:16" ht="12.75">
      <c r="A5" s="41">
        <v>1</v>
      </c>
      <c r="B5" s="92" t="s">
        <v>119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2.75">
      <c r="A6" s="41">
        <v>2</v>
      </c>
      <c r="B6" s="92" t="s">
        <v>102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24" customHeight="1">
      <c r="A7" s="41">
        <v>3</v>
      </c>
      <c r="B7" s="94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2.75">
      <c r="A8" s="41">
        <v>4</v>
      </c>
      <c r="B8" s="94" t="s">
        <v>99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3.5" customHeight="1">
      <c r="A9" s="41">
        <v>5</v>
      </c>
      <c r="B9" s="94" t="s">
        <v>100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2.75">
      <c r="A10" s="41">
        <v>6</v>
      </c>
      <c r="B10" s="92" t="s">
        <v>103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12.75">
      <c r="A11" s="41">
        <v>7</v>
      </c>
      <c r="B11" s="92" t="s">
        <v>101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2.75">
      <c r="A12" s="41">
        <v>8</v>
      </c>
      <c r="B12" s="92" t="s">
        <v>97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12.75">
      <c r="A13" s="41">
        <v>9</v>
      </c>
      <c r="B13" s="92" t="s">
        <v>96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</sheetData>
  <sheetProtection password="C0E7" sheet="1" objects="1" scenarios="1" selectLockedCells="1"/>
  <mergeCells count="10">
    <mergeCell ref="B11:P11"/>
    <mergeCell ref="B12:P12"/>
    <mergeCell ref="B13:P13"/>
    <mergeCell ref="B1:P1"/>
    <mergeCell ref="B7:P7"/>
    <mergeCell ref="B8:P8"/>
    <mergeCell ref="B9:P9"/>
    <mergeCell ref="B5:P5"/>
    <mergeCell ref="B6:P6"/>
    <mergeCell ref="B10:P10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229"/>
  <sheetViews>
    <sheetView showGridLines="0" zoomScale="70" zoomScaleNormal="70" zoomScaleSheetLayoutView="55" zoomScalePageLayoutView="0" workbookViewId="0" topLeftCell="A1">
      <selection activeCell="C1" sqref="C1"/>
    </sheetView>
  </sheetViews>
  <sheetFormatPr defaultColWidth="9.140625" defaultRowHeight="12.75"/>
  <cols>
    <col min="1" max="1" width="9.140625" style="9" customWidth="1"/>
    <col min="2" max="2" width="10.7109375" style="9" bestFit="1" customWidth="1"/>
    <col min="3" max="3" width="9.140625" style="9" customWidth="1"/>
    <col min="4" max="4" width="13.00390625" style="9" customWidth="1"/>
    <col min="5" max="5" width="8.00390625" style="9" customWidth="1"/>
    <col min="6" max="6" width="13.421875" style="9" bestFit="1" customWidth="1"/>
    <col min="7" max="7" width="14.140625" style="9" bestFit="1" customWidth="1"/>
    <col min="8" max="16384" width="9.140625" style="9" customWidth="1"/>
  </cols>
  <sheetData>
    <row r="1" spans="1:7" ht="16.5">
      <c r="A1" s="103" t="s">
        <v>0</v>
      </c>
      <c r="B1" s="103"/>
      <c r="C1" s="38"/>
      <c r="D1" s="103" t="s">
        <v>107</v>
      </c>
      <c r="E1" s="103"/>
      <c r="F1" s="103"/>
      <c r="G1" s="38" t="s">
        <v>118</v>
      </c>
    </row>
    <row r="3" spans="1:6" ht="16.5">
      <c r="A3" s="177" t="s">
        <v>1</v>
      </c>
      <c r="B3" s="177"/>
      <c r="C3" s="181"/>
      <c r="D3" s="181"/>
      <c r="E3" s="181"/>
      <c r="F3" s="9" t="s">
        <v>121</v>
      </c>
    </row>
    <row r="4" spans="1:5" ht="16.5">
      <c r="A4" s="9" t="s">
        <v>2</v>
      </c>
      <c r="C4" s="181"/>
      <c r="D4" s="181"/>
      <c r="E4" s="181"/>
    </row>
    <row r="5" ht="17.25" thickBot="1"/>
    <row r="6" spans="1:7" ht="18" thickBot="1" thickTop="1">
      <c r="A6" s="178" t="s">
        <v>3</v>
      </c>
      <c r="B6" s="179"/>
      <c r="C6" s="179"/>
      <c r="D6" s="179"/>
      <c r="E6" s="179"/>
      <c r="F6" s="179"/>
      <c r="G6" s="180"/>
    </row>
    <row r="7" spans="1:7" ht="17.25" thickTop="1">
      <c r="A7" s="175" t="s">
        <v>4</v>
      </c>
      <c r="B7" s="176"/>
      <c r="C7" s="176"/>
      <c r="D7" s="176"/>
      <c r="E7" s="176"/>
      <c r="F7" s="10" t="s">
        <v>15</v>
      </c>
      <c r="G7" s="11" t="s">
        <v>16</v>
      </c>
    </row>
    <row r="8" spans="1:7" ht="16.5">
      <c r="A8" s="173" t="s">
        <v>5</v>
      </c>
      <c r="B8" s="174"/>
      <c r="C8" s="174"/>
      <c r="D8" s="174"/>
      <c r="E8" s="174"/>
      <c r="F8" s="42"/>
      <c r="G8" s="13">
        <v>1</v>
      </c>
    </row>
    <row r="9" spans="1:7" ht="16.5">
      <c r="A9" s="173" t="s">
        <v>6</v>
      </c>
      <c r="B9" s="174"/>
      <c r="C9" s="174"/>
      <c r="D9" s="174"/>
      <c r="E9" s="174"/>
      <c r="F9" s="42"/>
      <c r="G9" s="13">
        <f>IF($F$8="","",F9/$F$8)</f>
      </c>
    </row>
    <row r="10" spans="1:7" ht="16.5">
      <c r="A10" s="173" t="s">
        <v>7</v>
      </c>
      <c r="B10" s="174"/>
      <c r="C10" s="174"/>
      <c r="D10" s="174"/>
      <c r="E10" s="174"/>
      <c r="F10" s="42"/>
      <c r="G10" s="13">
        <f>IF(F8="","",F10/$F$8)</f>
      </c>
    </row>
    <row r="11" spans="1:7" ht="16.5">
      <c r="A11" s="173" t="s">
        <v>8</v>
      </c>
      <c r="B11" s="174"/>
      <c r="C11" s="174"/>
      <c r="D11" s="174"/>
      <c r="E11" s="174"/>
      <c r="F11" s="12">
        <f>COUNTIF('Arkusz ocen po II okresie'!Y3:Y37,"PRAWDA")</f>
        <v>0</v>
      </c>
      <c r="G11" s="13">
        <f>IF(F8="","",F11/$F$8)</f>
      </c>
    </row>
    <row r="12" spans="1:7" ht="16.5">
      <c r="A12" s="173" t="s">
        <v>9</v>
      </c>
      <c r="B12" s="174"/>
      <c r="C12" s="174"/>
      <c r="D12" s="174"/>
      <c r="E12" s="174"/>
      <c r="F12" s="12">
        <f>F8-F15-F16-F17</f>
        <v>0</v>
      </c>
      <c r="G12" s="13">
        <f>IF(F8="","",F12/$F$8)</f>
      </c>
    </row>
    <row r="13" spans="1:7" ht="16.5">
      <c r="A13" s="173" t="s">
        <v>10</v>
      </c>
      <c r="B13" s="174"/>
      <c r="C13" s="174"/>
      <c r="D13" s="174"/>
      <c r="E13" s="174"/>
      <c r="F13" s="12">
        <f>F15+F16+F17</f>
        <v>0</v>
      </c>
      <c r="G13" s="13">
        <f>IF(F8="","",F13/$F$8)</f>
      </c>
    </row>
    <row r="14" spans="1:7" ht="16.5">
      <c r="A14" s="182" t="s">
        <v>11</v>
      </c>
      <c r="B14" s="183"/>
      <c r="C14" s="183"/>
      <c r="D14" s="183"/>
      <c r="E14" s="183"/>
      <c r="F14" s="183"/>
      <c r="G14" s="184"/>
    </row>
    <row r="15" spans="1:7" ht="16.5">
      <c r="A15" s="173" t="s">
        <v>12</v>
      </c>
      <c r="B15" s="174"/>
      <c r="C15" s="174"/>
      <c r="D15" s="174"/>
      <c r="E15" s="174"/>
      <c r="F15" s="12">
        <f>COUNTIF('Arkusz ocen po II okresie'!AF3:AF37,"1")</f>
        <v>0</v>
      </c>
      <c r="G15" s="13">
        <f>IF(F8="","",F15/$F$8)</f>
      </c>
    </row>
    <row r="16" spans="1:7" ht="16.5">
      <c r="A16" s="173" t="s">
        <v>13</v>
      </c>
      <c r="B16" s="174"/>
      <c r="C16" s="174"/>
      <c r="D16" s="174"/>
      <c r="E16" s="174"/>
      <c r="F16" s="12">
        <f>COUNTIF('Arkusz ocen po II okresie'!AF3:AF37,"2")</f>
        <v>0</v>
      </c>
      <c r="G16" s="13">
        <f>IF(F8="","",F16/$F$8)</f>
      </c>
    </row>
    <row r="17" spans="1:7" ht="16.5">
      <c r="A17" s="173" t="s">
        <v>14</v>
      </c>
      <c r="B17" s="174"/>
      <c r="C17" s="174"/>
      <c r="D17" s="174"/>
      <c r="E17" s="174"/>
      <c r="F17" s="12">
        <f>COUNTIF('Arkusz ocen po II okresie'!AF3:AF37,"&gt;2")</f>
        <v>0</v>
      </c>
      <c r="G17" s="13">
        <f>IF(F8="","",F17/$F$8)</f>
      </c>
    </row>
    <row r="18" spans="1:7" ht="16.5">
      <c r="A18" s="187" t="s">
        <v>54</v>
      </c>
      <c r="B18" s="188"/>
      <c r="C18" s="188"/>
      <c r="D18" s="188"/>
      <c r="E18" s="188"/>
      <c r="F18" s="185"/>
      <c r="G18" s="186"/>
    </row>
    <row r="19" ht="17.25" thickBot="1"/>
    <row r="20" spans="1:8" ht="16.5">
      <c r="A20" s="119" t="s">
        <v>17</v>
      </c>
      <c r="B20" s="120"/>
      <c r="C20" s="120"/>
      <c r="D20" s="120"/>
      <c r="E20" s="120"/>
      <c r="F20" s="120"/>
      <c r="G20" s="120"/>
      <c r="H20" s="121"/>
    </row>
    <row r="21" spans="1:8" ht="17.25" thickBot="1">
      <c r="A21" s="14" t="s">
        <v>18</v>
      </c>
      <c r="B21" s="134" t="s">
        <v>19</v>
      </c>
      <c r="C21" s="134"/>
      <c r="D21" s="134" t="s">
        <v>20</v>
      </c>
      <c r="E21" s="134"/>
      <c r="F21" s="15" t="s">
        <v>21</v>
      </c>
      <c r="G21" s="134" t="s">
        <v>22</v>
      </c>
      <c r="H21" s="172"/>
    </row>
    <row r="22" spans="1:8" ht="16.5">
      <c r="A22" s="16">
        <v>1</v>
      </c>
      <c r="B22" s="131"/>
      <c r="C22" s="131"/>
      <c r="D22" s="131"/>
      <c r="E22" s="131"/>
      <c r="F22" s="17">
        <f>IF(B22&lt;&gt;"",$C$3,"")</f>
      </c>
      <c r="G22" s="131"/>
      <c r="H22" s="167"/>
    </row>
    <row r="23" spans="1:8" ht="16.5">
      <c r="A23" s="18">
        <v>2</v>
      </c>
      <c r="B23" s="122"/>
      <c r="C23" s="122"/>
      <c r="D23" s="122"/>
      <c r="E23" s="122"/>
      <c r="F23" s="17">
        <f aca="true" t="shared" si="0" ref="F23:F36">IF(B23&lt;&gt;"",$C$3,"")</f>
      </c>
      <c r="G23" s="122"/>
      <c r="H23" s="123"/>
    </row>
    <row r="24" spans="1:8" ht="16.5">
      <c r="A24" s="18">
        <v>3</v>
      </c>
      <c r="B24" s="122"/>
      <c r="C24" s="122"/>
      <c r="D24" s="122"/>
      <c r="E24" s="122"/>
      <c r="F24" s="17">
        <f t="shared" si="0"/>
      </c>
      <c r="G24" s="122"/>
      <c r="H24" s="123"/>
    </row>
    <row r="25" spans="1:8" ht="16.5">
      <c r="A25" s="18">
        <v>4</v>
      </c>
      <c r="B25" s="122"/>
      <c r="C25" s="122"/>
      <c r="D25" s="122"/>
      <c r="E25" s="122"/>
      <c r="F25" s="17">
        <f t="shared" si="0"/>
      </c>
      <c r="G25" s="122"/>
      <c r="H25" s="123"/>
    </row>
    <row r="26" spans="1:8" ht="16.5">
      <c r="A26" s="18">
        <v>5</v>
      </c>
      <c r="B26" s="122"/>
      <c r="C26" s="122"/>
      <c r="D26" s="122"/>
      <c r="E26" s="122"/>
      <c r="F26" s="17">
        <f t="shared" si="0"/>
      </c>
      <c r="G26" s="122"/>
      <c r="H26" s="123"/>
    </row>
    <row r="27" spans="1:8" ht="16.5">
      <c r="A27" s="18">
        <v>6</v>
      </c>
      <c r="B27" s="122"/>
      <c r="C27" s="122"/>
      <c r="D27" s="122"/>
      <c r="E27" s="122"/>
      <c r="F27" s="17">
        <f t="shared" si="0"/>
      </c>
      <c r="G27" s="122"/>
      <c r="H27" s="123"/>
    </row>
    <row r="28" spans="1:8" ht="16.5">
      <c r="A28" s="18">
        <v>7</v>
      </c>
      <c r="B28" s="122"/>
      <c r="C28" s="122"/>
      <c r="D28" s="122"/>
      <c r="E28" s="122"/>
      <c r="F28" s="17">
        <f t="shared" si="0"/>
      </c>
      <c r="G28" s="122"/>
      <c r="H28" s="123"/>
    </row>
    <row r="29" spans="1:8" ht="16.5">
      <c r="A29" s="18">
        <v>8</v>
      </c>
      <c r="B29" s="122"/>
      <c r="C29" s="122"/>
      <c r="D29" s="122"/>
      <c r="E29" s="122"/>
      <c r="F29" s="17">
        <f t="shared" si="0"/>
      </c>
      <c r="G29" s="122"/>
      <c r="H29" s="123"/>
    </row>
    <row r="30" spans="1:8" ht="16.5">
      <c r="A30" s="18">
        <v>9</v>
      </c>
      <c r="B30" s="122"/>
      <c r="C30" s="122"/>
      <c r="D30" s="122"/>
      <c r="E30" s="122"/>
      <c r="F30" s="17">
        <f t="shared" si="0"/>
      </c>
      <c r="G30" s="122"/>
      <c r="H30" s="123"/>
    </row>
    <row r="31" spans="1:8" ht="16.5">
      <c r="A31" s="18">
        <v>10</v>
      </c>
      <c r="B31" s="122"/>
      <c r="C31" s="122"/>
      <c r="D31" s="122"/>
      <c r="E31" s="122"/>
      <c r="F31" s="17">
        <f t="shared" si="0"/>
      </c>
      <c r="G31" s="122"/>
      <c r="H31" s="123"/>
    </row>
    <row r="32" spans="1:8" ht="16.5">
      <c r="A32" s="18">
        <v>11</v>
      </c>
      <c r="B32" s="122"/>
      <c r="C32" s="122"/>
      <c r="D32" s="122"/>
      <c r="E32" s="122"/>
      <c r="F32" s="17">
        <f t="shared" si="0"/>
      </c>
      <c r="G32" s="122"/>
      <c r="H32" s="123"/>
    </row>
    <row r="33" spans="1:8" ht="16.5">
      <c r="A33" s="18">
        <v>12</v>
      </c>
      <c r="B33" s="122"/>
      <c r="C33" s="122"/>
      <c r="D33" s="122"/>
      <c r="E33" s="122"/>
      <c r="F33" s="17">
        <f t="shared" si="0"/>
      </c>
      <c r="G33" s="122"/>
      <c r="H33" s="123"/>
    </row>
    <row r="34" spans="1:8" ht="16.5">
      <c r="A34" s="18">
        <v>13</v>
      </c>
      <c r="B34" s="122"/>
      <c r="C34" s="122"/>
      <c r="D34" s="122"/>
      <c r="E34" s="122"/>
      <c r="F34" s="17">
        <f t="shared" si="0"/>
      </c>
      <c r="G34" s="122"/>
      <c r="H34" s="123"/>
    </row>
    <row r="35" spans="1:8" ht="16.5">
      <c r="A35" s="18">
        <v>14</v>
      </c>
      <c r="B35" s="122"/>
      <c r="C35" s="122"/>
      <c r="D35" s="122"/>
      <c r="E35" s="122"/>
      <c r="F35" s="17">
        <f t="shared" si="0"/>
      </c>
      <c r="G35" s="122"/>
      <c r="H35" s="123"/>
    </row>
    <row r="36" spans="1:8" ht="16.5">
      <c r="A36" s="19">
        <v>15</v>
      </c>
      <c r="B36" s="117"/>
      <c r="C36" s="117"/>
      <c r="D36" s="117"/>
      <c r="E36" s="117"/>
      <c r="F36" s="20">
        <f t="shared" si="0"/>
      </c>
      <c r="G36" s="117"/>
      <c r="H36" s="118"/>
    </row>
    <row r="37" ht="17.25" thickBot="1"/>
    <row r="38" spans="1:10" ht="16.5">
      <c r="A38" s="119" t="s">
        <v>23</v>
      </c>
      <c r="B38" s="120"/>
      <c r="C38" s="120"/>
      <c r="D38" s="120"/>
      <c r="E38" s="120"/>
      <c r="F38" s="120"/>
      <c r="G38" s="120"/>
      <c r="H38" s="120"/>
      <c r="I38" s="120"/>
      <c r="J38" s="121"/>
    </row>
    <row r="39" spans="1:10" ht="17.25" thickBot="1">
      <c r="A39" s="21" t="s">
        <v>18</v>
      </c>
      <c r="B39" s="124" t="s">
        <v>19</v>
      </c>
      <c r="C39" s="124"/>
      <c r="D39" s="124" t="s">
        <v>20</v>
      </c>
      <c r="E39" s="124"/>
      <c r="F39" s="22" t="s">
        <v>21</v>
      </c>
      <c r="G39" s="124" t="s">
        <v>24</v>
      </c>
      <c r="H39" s="125"/>
      <c r="I39" s="157" t="s">
        <v>25</v>
      </c>
      <c r="J39" s="158"/>
    </row>
    <row r="40" spans="1:10" ht="16.5">
      <c r="A40" s="16">
        <v>1</v>
      </c>
      <c r="B40" s="131"/>
      <c r="C40" s="131"/>
      <c r="D40" s="131"/>
      <c r="E40" s="131"/>
      <c r="F40" s="17">
        <f>IF(B40&lt;&gt;"",$C$3,"")</f>
      </c>
      <c r="G40" s="131"/>
      <c r="H40" s="171"/>
      <c r="I40" s="126"/>
      <c r="J40" s="127"/>
    </row>
    <row r="41" spans="1:10" ht="16.5">
      <c r="A41" s="18">
        <v>2</v>
      </c>
      <c r="B41" s="122"/>
      <c r="C41" s="122"/>
      <c r="D41" s="122"/>
      <c r="E41" s="122"/>
      <c r="F41" s="17">
        <f aca="true" t="shared" si="1" ref="F41:F54">IF(B41&lt;&gt;"",$C$3,"")</f>
      </c>
      <c r="G41" s="122"/>
      <c r="H41" s="170"/>
      <c r="I41" s="131"/>
      <c r="J41" s="167"/>
    </row>
    <row r="42" spans="1:10" ht="16.5">
      <c r="A42" s="18">
        <v>3</v>
      </c>
      <c r="B42" s="122"/>
      <c r="C42" s="122"/>
      <c r="D42" s="122"/>
      <c r="E42" s="122"/>
      <c r="F42" s="17">
        <f t="shared" si="1"/>
      </c>
      <c r="G42" s="122"/>
      <c r="H42" s="170"/>
      <c r="I42" s="131"/>
      <c r="J42" s="167"/>
    </row>
    <row r="43" spans="1:10" ht="16.5">
      <c r="A43" s="18">
        <v>4</v>
      </c>
      <c r="B43" s="122"/>
      <c r="C43" s="122"/>
      <c r="D43" s="122"/>
      <c r="E43" s="122"/>
      <c r="F43" s="17">
        <f t="shared" si="1"/>
      </c>
      <c r="G43" s="122"/>
      <c r="H43" s="170"/>
      <c r="I43" s="131"/>
      <c r="J43" s="167"/>
    </row>
    <row r="44" spans="1:10" ht="16.5">
      <c r="A44" s="18">
        <v>5</v>
      </c>
      <c r="B44" s="122"/>
      <c r="C44" s="122"/>
      <c r="D44" s="122"/>
      <c r="E44" s="122"/>
      <c r="F44" s="17">
        <f t="shared" si="1"/>
      </c>
      <c r="G44" s="122"/>
      <c r="H44" s="170"/>
      <c r="I44" s="131"/>
      <c r="J44" s="167"/>
    </row>
    <row r="45" spans="1:10" ht="16.5">
      <c r="A45" s="18">
        <v>6</v>
      </c>
      <c r="B45" s="122"/>
      <c r="C45" s="122"/>
      <c r="D45" s="122"/>
      <c r="E45" s="122"/>
      <c r="F45" s="17">
        <f t="shared" si="1"/>
      </c>
      <c r="G45" s="122"/>
      <c r="H45" s="170"/>
      <c r="I45" s="131"/>
      <c r="J45" s="167"/>
    </row>
    <row r="46" spans="1:10" ht="16.5">
      <c r="A46" s="18">
        <v>7</v>
      </c>
      <c r="B46" s="122"/>
      <c r="C46" s="122"/>
      <c r="D46" s="122"/>
      <c r="E46" s="122"/>
      <c r="F46" s="17">
        <f t="shared" si="1"/>
      </c>
      <c r="G46" s="122"/>
      <c r="H46" s="170"/>
      <c r="I46" s="131"/>
      <c r="J46" s="167"/>
    </row>
    <row r="47" spans="1:10" ht="16.5">
      <c r="A47" s="18">
        <v>8</v>
      </c>
      <c r="B47" s="122"/>
      <c r="C47" s="122"/>
      <c r="D47" s="122"/>
      <c r="E47" s="122"/>
      <c r="F47" s="17">
        <f t="shared" si="1"/>
      </c>
      <c r="G47" s="122"/>
      <c r="H47" s="170"/>
      <c r="I47" s="131"/>
      <c r="J47" s="167"/>
    </row>
    <row r="48" spans="1:10" ht="16.5">
      <c r="A48" s="18">
        <v>9</v>
      </c>
      <c r="B48" s="122"/>
      <c r="C48" s="122"/>
      <c r="D48" s="122"/>
      <c r="E48" s="122"/>
      <c r="F48" s="17">
        <f t="shared" si="1"/>
      </c>
      <c r="G48" s="122"/>
      <c r="H48" s="170"/>
      <c r="I48" s="131"/>
      <c r="J48" s="167"/>
    </row>
    <row r="49" spans="1:10" ht="16.5">
      <c r="A49" s="18">
        <v>10</v>
      </c>
      <c r="B49" s="122"/>
      <c r="C49" s="122"/>
      <c r="D49" s="122"/>
      <c r="E49" s="122"/>
      <c r="F49" s="17">
        <f t="shared" si="1"/>
      </c>
      <c r="G49" s="122"/>
      <c r="H49" s="170"/>
      <c r="I49" s="131"/>
      <c r="J49" s="167"/>
    </row>
    <row r="50" spans="1:10" ht="16.5">
      <c r="A50" s="18">
        <v>11</v>
      </c>
      <c r="B50" s="122"/>
      <c r="C50" s="122"/>
      <c r="D50" s="122"/>
      <c r="E50" s="122"/>
      <c r="F50" s="17">
        <f t="shared" si="1"/>
      </c>
      <c r="G50" s="122"/>
      <c r="H50" s="170"/>
      <c r="I50" s="131"/>
      <c r="J50" s="167"/>
    </row>
    <row r="51" spans="1:10" ht="16.5">
      <c r="A51" s="18">
        <v>12</v>
      </c>
      <c r="B51" s="122"/>
      <c r="C51" s="122"/>
      <c r="D51" s="122"/>
      <c r="E51" s="122"/>
      <c r="F51" s="17">
        <f t="shared" si="1"/>
      </c>
      <c r="G51" s="122"/>
      <c r="H51" s="170"/>
      <c r="I51" s="131"/>
      <c r="J51" s="167"/>
    </row>
    <row r="52" spans="1:10" ht="16.5">
      <c r="A52" s="18">
        <v>13</v>
      </c>
      <c r="B52" s="122"/>
      <c r="C52" s="122"/>
      <c r="D52" s="122"/>
      <c r="E52" s="122"/>
      <c r="F52" s="17">
        <f t="shared" si="1"/>
      </c>
      <c r="G52" s="122"/>
      <c r="H52" s="170"/>
      <c r="I52" s="131"/>
      <c r="J52" s="167"/>
    </row>
    <row r="53" spans="1:10" ht="16.5">
      <c r="A53" s="18">
        <v>14</v>
      </c>
      <c r="B53" s="122"/>
      <c r="C53" s="122"/>
      <c r="D53" s="122"/>
      <c r="E53" s="122"/>
      <c r="F53" s="17">
        <f t="shared" si="1"/>
      </c>
      <c r="G53" s="122"/>
      <c r="H53" s="170"/>
      <c r="I53" s="131"/>
      <c r="J53" s="167"/>
    </row>
    <row r="54" spans="1:10" ht="16.5">
      <c r="A54" s="19">
        <v>15</v>
      </c>
      <c r="B54" s="117"/>
      <c r="C54" s="117"/>
      <c r="D54" s="117"/>
      <c r="E54" s="117"/>
      <c r="F54" s="20">
        <f t="shared" si="1"/>
      </c>
      <c r="G54" s="117"/>
      <c r="H54" s="166"/>
      <c r="I54" s="168"/>
      <c r="J54" s="169"/>
    </row>
    <row r="55" ht="17.25" thickBot="1"/>
    <row r="56" spans="1:26" ht="16.5">
      <c r="A56" s="119" t="s">
        <v>55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1"/>
    </row>
    <row r="57" spans="1:26" ht="17.25" thickBot="1">
      <c r="A57" s="21" t="s">
        <v>18</v>
      </c>
      <c r="B57" s="124" t="s">
        <v>19</v>
      </c>
      <c r="C57" s="124"/>
      <c r="D57" s="124" t="s">
        <v>20</v>
      </c>
      <c r="E57" s="124"/>
      <c r="F57" s="22" t="s">
        <v>21</v>
      </c>
      <c r="G57" s="124" t="s">
        <v>24</v>
      </c>
      <c r="H57" s="125"/>
      <c r="I57" s="157" t="s">
        <v>25</v>
      </c>
      <c r="J57" s="158"/>
      <c r="K57" s="157" t="s">
        <v>26</v>
      </c>
      <c r="L57" s="158"/>
      <c r="M57" s="157" t="s">
        <v>27</v>
      </c>
      <c r="N57" s="158"/>
      <c r="O57" s="157" t="s">
        <v>28</v>
      </c>
      <c r="P57" s="158"/>
      <c r="Q57" s="157" t="s">
        <v>29</v>
      </c>
      <c r="R57" s="158"/>
      <c r="S57" s="157" t="s">
        <v>30</v>
      </c>
      <c r="T57" s="158"/>
      <c r="U57" s="157" t="s">
        <v>31</v>
      </c>
      <c r="V57" s="158"/>
      <c r="W57" s="157" t="s">
        <v>32</v>
      </c>
      <c r="X57" s="158"/>
      <c r="Y57" s="157" t="s">
        <v>33</v>
      </c>
      <c r="Z57" s="158"/>
    </row>
    <row r="58" spans="1:26" ht="16.5">
      <c r="A58" s="16">
        <v>1</v>
      </c>
      <c r="B58" s="131"/>
      <c r="C58" s="131"/>
      <c r="D58" s="131"/>
      <c r="E58" s="131"/>
      <c r="F58" s="17">
        <f>IF(B58&lt;&gt;"",$C$3,"")</f>
      </c>
      <c r="G58" s="155"/>
      <c r="H58" s="165"/>
      <c r="I58" s="159"/>
      <c r="J58" s="160"/>
      <c r="K58" s="159"/>
      <c r="L58" s="160"/>
      <c r="M58" s="159"/>
      <c r="N58" s="160"/>
      <c r="O58" s="159"/>
      <c r="P58" s="160"/>
      <c r="Q58" s="159"/>
      <c r="R58" s="160"/>
      <c r="S58" s="159"/>
      <c r="T58" s="160"/>
      <c r="U58" s="159"/>
      <c r="V58" s="160"/>
      <c r="W58" s="159"/>
      <c r="X58" s="160"/>
      <c r="Y58" s="159"/>
      <c r="Z58" s="160"/>
    </row>
    <row r="59" spans="1:26" ht="16.5">
      <c r="A59" s="18">
        <v>2</v>
      </c>
      <c r="B59" s="122"/>
      <c r="C59" s="122"/>
      <c r="D59" s="122"/>
      <c r="E59" s="122"/>
      <c r="F59" s="17">
        <f aca="true" t="shared" si="2" ref="F59:F72">IF(B59&lt;&gt;"",$C$3,"")</f>
      </c>
      <c r="G59" s="163"/>
      <c r="H59" s="164"/>
      <c r="I59" s="155"/>
      <c r="J59" s="156"/>
      <c r="K59" s="155"/>
      <c r="L59" s="156"/>
      <c r="M59" s="155"/>
      <c r="N59" s="156"/>
      <c r="O59" s="155"/>
      <c r="P59" s="156"/>
      <c r="Q59" s="155"/>
      <c r="R59" s="156"/>
      <c r="S59" s="155"/>
      <c r="T59" s="156"/>
      <c r="U59" s="155"/>
      <c r="V59" s="156"/>
      <c r="W59" s="155"/>
      <c r="X59" s="156"/>
      <c r="Y59" s="155"/>
      <c r="Z59" s="156"/>
    </row>
    <row r="60" spans="1:26" ht="16.5">
      <c r="A60" s="18">
        <v>3</v>
      </c>
      <c r="B60" s="122"/>
      <c r="C60" s="122"/>
      <c r="D60" s="122"/>
      <c r="E60" s="122"/>
      <c r="F60" s="17">
        <f t="shared" si="2"/>
      </c>
      <c r="G60" s="163"/>
      <c r="H60" s="164"/>
      <c r="I60" s="155"/>
      <c r="J60" s="156"/>
      <c r="K60" s="155"/>
      <c r="L60" s="156"/>
      <c r="M60" s="155"/>
      <c r="N60" s="156"/>
      <c r="O60" s="155"/>
      <c r="P60" s="156"/>
      <c r="Q60" s="155"/>
      <c r="R60" s="156"/>
      <c r="S60" s="155"/>
      <c r="T60" s="156"/>
      <c r="U60" s="155"/>
      <c r="V60" s="156"/>
      <c r="W60" s="155"/>
      <c r="X60" s="156"/>
      <c r="Y60" s="155"/>
      <c r="Z60" s="156"/>
    </row>
    <row r="61" spans="1:26" ht="16.5">
      <c r="A61" s="18">
        <v>4</v>
      </c>
      <c r="B61" s="122"/>
      <c r="C61" s="122"/>
      <c r="D61" s="122"/>
      <c r="E61" s="122"/>
      <c r="F61" s="17">
        <f t="shared" si="2"/>
      </c>
      <c r="G61" s="163"/>
      <c r="H61" s="164"/>
      <c r="I61" s="155"/>
      <c r="J61" s="156"/>
      <c r="K61" s="155"/>
      <c r="L61" s="156"/>
      <c r="M61" s="155"/>
      <c r="N61" s="156"/>
      <c r="O61" s="155"/>
      <c r="P61" s="156"/>
      <c r="Q61" s="155"/>
      <c r="R61" s="156"/>
      <c r="S61" s="155"/>
      <c r="T61" s="156"/>
      <c r="U61" s="155"/>
      <c r="V61" s="156"/>
      <c r="W61" s="155"/>
      <c r="X61" s="156"/>
      <c r="Y61" s="155"/>
      <c r="Z61" s="156"/>
    </row>
    <row r="62" spans="1:26" ht="16.5">
      <c r="A62" s="18">
        <v>5</v>
      </c>
      <c r="B62" s="122"/>
      <c r="C62" s="122"/>
      <c r="D62" s="122"/>
      <c r="E62" s="122"/>
      <c r="F62" s="17">
        <f t="shared" si="2"/>
      </c>
      <c r="G62" s="163"/>
      <c r="H62" s="164"/>
      <c r="I62" s="155"/>
      <c r="J62" s="156"/>
      <c r="K62" s="155"/>
      <c r="L62" s="156"/>
      <c r="M62" s="155"/>
      <c r="N62" s="156"/>
      <c r="O62" s="155"/>
      <c r="P62" s="156"/>
      <c r="Q62" s="155"/>
      <c r="R62" s="156"/>
      <c r="S62" s="155"/>
      <c r="T62" s="156"/>
      <c r="U62" s="155"/>
      <c r="V62" s="156"/>
      <c r="W62" s="155"/>
      <c r="X62" s="156"/>
      <c r="Y62" s="155"/>
      <c r="Z62" s="156"/>
    </row>
    <row r="63" spans="1:26" ht="16.5">
      <c r="A63" s="18">
        <v>6</v>
      </c>
      <c r="B63" s="122"/>
      <c r="C63" s="122"/>
      <c r="D63" s="122"/>
      <c r="E63" s="122"/>
      <c r="F63" s="17">
        <f t="shared" si="2"/>
      </c>
      <c r="G63" s="163"/>
      <c r="H63" s="164"/>
      <c r="I63" s="155"/>
      <c r="J63" s="156"/>
      <c r="K63" s="155"/>
      <c r="L63" s="156"/>
      <c r="M63" s="155"/>
      <c r="N63" s="156"/>
      <c r="O63" s="155"/>
      <c r="P63" s="156"/>
      <c r="Q63" s="155"/>
      <c r="R63" s="156"/>
      <c r="S63" s="155"/>
      <c r="T63" s="156"/>
      <c r="U63" s="155"/>
      <c r="V63" s="156"/>
      <c r="W63" s="155"/>
      <c r="X63" s="156"/>
      <c r="Y63" s="155"/>
      <c r="Z63" s="156"/>
    </row>
    <row r="64" spans="1:26" ht="16.5">
      <c r="A64" s="18">
        <v>7</v>
      </c>
      <c r="B64" s="122"/>
      <c r="C64" s="122"/>
      <c r="D64" s="122"/>
      <c r="E64" s="122"/>
      <c r="F64" s="17">
        <f t="shared" si="2"/>
      </c>
      <c r="G64" s="163"/>
      <c r="H64" s="164"/>
      <c r="I64" s="155"/>
      <c r="J64" s="156"/>
      <c r="K64" s="155"/>
      <c r="L64" s="156"/>
      <c r="M64" s="155"/>
      <c r="N64" s="156"/>
      <c r="O64" s="155"/>
      <c r="P64" s="156"/>
      <c r="Q64" s="155"/>
      <c r="R64" s="156"/>
      <c r="S64" s="155"/>
      <c r="T64" s="156"/>
      <c r="U64" s="155"/>
      <c r="V64" s="156"/>
      <c r="W64" s="155"/>
      <c r="X64" s="156"/>
      <c r="Y64" s="155"/>
      <c r="Z64" s="156"/>
    </row>
    <row r="65" spans="1:26" ht="16.5">
      <c r="A65" s="18">
        <v>8</v>
      </c>
      <c r="B65" s="122"/>
      <c r="C65" s="122"/>
      <c r="D65" s="122"/>
      <c r="E65" s="122"/>
      <c r="F65" s="17">
        <f t="shared" si="2"/>
      </c>
      <c r="G65" s="163"/>
      <c r="H65" s="164"/>
      <c r="I65" s="155"/>
      <c r="J65" s="156"/>
      <c r="K65" s="155"/>
      <c r="L65" s="156"/>
      <c r="M65" s="155"/>
      <c r="N65" s="156"/>
      <c r="O65" s="155"/>
      <c r="P65" s="156"/>
      <c r="Q65" s="155"/>
      <c r="R65" s="156"/>
      <c r="S65" s="155"/>
      <c r="T65" s="156"/>
      <c r="U65" s="155"/>
      <c r="V65" s="156"/>
      <c r="W65" s="155"/>
      <c r="X65" s="156"/>
      <c r="Y65" s="155"/>
      <c r="Z65" s="156"/>
    </row>
    <row r="66" spans="1:26" ht="16.5">
      <c r="A66" s="18">
        <v>9</v>
      </c>
      <c r="B66" s="122"/>
      <c r="C66" s="122"/>
      <c r="D66" s="122"/>
      <c r="E66" s="122"/>
      <c r="F66" s="17">
        <f t="shared" si="2"/>
      </c>
      <c r="G66" s="163"/>
      <c r="H66" s="164"/>
      <c r="I66" s="155"/>
      <c r="J66" s="156"/>
      <c r="K66" s="155"/>
      <c r="L66" s="156"/>
      <c r="M66" s="155"/>
      <c r="N66" s="156"/>
      <c r="O66" s="155"/>
      <c r="P66" s="156"/>
      <c r="Q66" s="155"/>
      <c r="R66" s="156"/>
      <c r="S66" s="155"/>
      <c r="T66" s="156"/>
      <c r="U66" s="155"/>
      <c r="V66" s="156"/>
      <c r="W66" s="155"/>
      <c r="X66" s="156"/>
      <c r="Y66" s="155"/>
      <c r="Z66" s="156"/>
    </row>
    <row r="67" spans="1:26" ht="16.5">
      <c r="A67" s="18">
        <v>10</v>
      </c>
      <c r="B67" s="122"/>
      <c r="C67" s="122"/>
      <c r="D67" s="122"/>
      <c r="E67" s="122"/>
      <c r="F67" s="17">
        <f t="shared" si="2"/>
      </c>
      <c r="G67" s="163"/>
      <c r="H67" s="164"/>
      <c r="I67" s="155"/>
      <c r="J67" s="156"/>
      <c r="K67" s="155"/>
      <c r="L67" s="156"/>
      <c r="M67" s="155"/>
      <c r="N67" s="156"/>
      <c r="O67" s="155"/>
      <c r="P67" s="156"/>
      <c r="Q67" s="155"/>
      <c r="R67" s="156"/>
      <c r="S67" s="155"/>
      <c r="T67" s="156"/>
      <c r="U67" s="155"/>
      <c r="V67" s="156"/>
      <c r="W67" s="155"/>
      <c r="X67" s="156"/>
      <c r="Y67" s="155"/>
      <c r="Z67" s="156"/>
    </row>
    <row r="68" spans="1:26" ht="16.5">
      <c r="A68" s="18">
        <v>11</v>
      </c>
      <c r="B68" s="122"/>
      <c r="C68" s="122"/>
      <c r="D68" s="122"/>
      <c r="E68" s="122"/>
      <c r="F68" s="17">
        <f t="shared" si="2"/>
      </c>
      <c r="G68" s="163"/>
      <c r="H68" s="164"/>
      <c r="I68" s="155"/>
      <c r="J68" s="156"/>
      <c r="K68" s="155"/>
      <c r="L68" s="156"/>
      <c r="M68" s="155"/>
      <c r="N68" s="156"/>
      <c r="O68" s="155"/>
      <c r="P68" s="156"/>
      <c r="Q68" s="155"/>
      <c r="R68" s="156"/>
      <c r="S68" s="155"/>
      <c r="T68" s="156"/>
      <c r="U68" s="155"/>
      <c r="V68" s="156"/>
      <c r="W68" s="155"/>
      <c r="X68" s="156"/>
      <c r="Y68" s="155"/>
      <c r="Z68" s="156"/>
    </row>
    <row r="69" spans="1:26" ht="16.5">
      <c r="A69" s="18">
        <v>12</v>
      </c>
      <c r="B69" s="122"/>
      <c r="C69" s="122"/>
      <c r="D69" s="122"/>
      <c r="E69" s="122"/>
      <c r="F69" s="17">
        <f t="shared" si="2"/>
      </c>
      <c r="G69" s="163"/>
      <c r="H69" s="164"/>
      <c r="I69" s="155"/>
      <c r="J69" s="156"/>
      <c r="K69" s="155"/>
      <c r="L69" s="156"/>
      <c r="M69" s="155"/>
      <c r="N69" s="156"/>
      <c r="O69" s="155"/>
      <c r="P69" s="156"/>
      <c r="Q69" s="155"/>
      <c r="R69" s="156"/>
      <c r="S69" s="155"/>
      <c r="T69" s="156"/>
      <c r="U69" s="155"/>
      <c r="V69" s="156"/>
      <c r="W69" s="155"/>
      <c r="X69" s="156"/>
      <c r="Y69" s="155"/>
      <c r="Z69" s="156"/>
    </row>
    <row r="70" spans="1:26" ht="16.5">
      <c r="A70" s="18">
        <v>13</v>
      </c>
      <c r="B70" s="122"/>
      <c r="C70" s="122"/>
      <c r="D70" s="122"/>
      <c r="E70" s="122"/>
      <c r="F70" s="17">
        <f t="shared" si="2"/>
      </c>
      <c r="G70" s="163"/>
      <c r="H70" s="164"/>
      <c r="I70" s="155"/>
      <c r="J70" s="156"/>
      <c r="K70" s="155"/>
      <c r="L70" s="156"/>
      <c r="M70" s="155"/>
      <c r="N70" s="156"/>
      <c r="O70" s="155"/>
      <c r="P70" s="156"/>
      <c r="Q70" s="155"/>
      <c r="R70" s="156"/>
      <c r="S70" s="155"/>
      <c r="T70" s="156"/>
      <c r="U70" s="155"/>
      <c r="V70" s="156"/>
      <c r="W70" s="155"/>
      <c r="X70" s="156"/>
      <c r="Y70" s="155"/>
      <c r="Z70" s="156"/>
    </row>
    <row r="71" spans="1:26" ht="16.5">
      <c r="A71" s="18">
        <v>14</v>
      </c>
      <c r="B71" s="122"/>
      <c r="C71" s="122"/>
      <c r="D71" s="122"/>
      <c r="E71" s="122"/>
      <c r="F71" s="17">
        <f t="shared" si="2"/>
      </c>
      <c r="G71" s="163"/>
      <c r="H71" s="164"/>
      <c r="I71" s="155"/>
      <c r="J71" s="156"/>
      <c r="K71" s="155"/>
      <c r="L71" s="156"/>
      <c r="M71" s="155"/>
      <c r="N71" s="156"/>
      <c r="O71" s="155"/>
      <c r="P71" s="156"/>
      <c r="Q71" s="155"/>
      <c r="R71" s="156"/>
      <c r="S71" s="155"/>
      <c r="T71" s="156"/>
      <c r="U71" s="155"/>
      <c r="V71" s="156"/>
      <c r="W71" s="155"/>
      <c r="X71" s="156"/>
      <c r="Y71" s="155"/>
      <c r="Z71" s="156"/>
    </row>
    <row r="72" spans="1:26" ht="16.5">
      <c r="A72" s="19">
        <v>15</v>
      </c>
      <c r="B72" s="117"/>
      <c r="C72" s="117"/>
      <c r="D72" s="117"/>
      <c r="E72" s="117"/>
      <c r="F72" s="20">
        <f t="shared" si="2"/>
      </c>
      <c r="G72" s="161"/>
      <c r="H72" s="162"/>
      <c r="I72" s="153"/>
      <c r="J72" s="154"/>
      <c r="K72" s="153"/>
      <c r="L72" s="154"/>
      <c r="M72" s="153"/>
      <c r="N72" s="154"/>
      <c r="O72" s="153"/>
      <c r="P72" s="154"/>
      <c r="Q72" s="153"/>
      <c r="R72" s="154"/>
      <c r="S72" s="153"/>
      <c r="T72" s="154"/>
      <c r="U72" s="153"/>
      <c r="V72" s="154"/>
      <c r="W72" s="153"/>
      <c r="X72" s="154"/>
      <c r="Y72" s="153"/>
      <c r="Z72" s="154"/>
    </row>
    <row r="73" spans="1:26" ht="16.5">
      <c r="A73" s="23"/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6.5">
      <c r="A74" s="194" t="s">
        <v>58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24"/>
      <c r="T74" s="24"/>
      <c r="U74" s="24"/>
      <c r="V74" s="24"/>
      <c r="W74" s="24"/>
      <c r="X74" s="24"/>
      <c r="Y74" s="24"/>
      <c r="Z74" s="24"/>
    </row>
    <row r="75" ht="17.25" thickBot="1"/>
    <row r="76" spans="1:6" ht="17.25" thickBot="1">
      <c r="A76" s="149" t="s">
        <v>37</v>
      </c>
      <c r="B76" s="150"/>
      <c r="C76" s="150"/>
      <c r="D76" s="150"/>
      <c r="E76" s="39">
        <f>C1</f>
        <v>0</v>
      </c>
      <c r="F76" s="40" t="s">
        <v>108</v>
      </c>
    </row>
    <row r="77" spans="1:6" ht="16.5">
      <c r="A77" s="143" t="s">
        <v>36</v>
      </c>
      <c r="B77" s="144"/>
      <c r="C77" s="144" t="s">
        <v>34</v>
      </c>
      <c r="D77" s="144"/>
      <c r="E77" s="144" t="s">
        <v>35</v>
      </c>
      <c r="F77" s="145"/>
    </row>
    <row r="78" spans="1:6" ht="16.5">
      <c r="A78" s="135" t="s">
        <v>38</v>
      </c>
      <c r="B78" s="136"/>
      <c r="C78" s="137">
        <f>SUM('Arkusz ocen po II okresie'!AA38:AF38)</f>
        <v>0</v>
      </c>
      <c r="D78" s="137"/>
      <c r="E78" s="138">
        <v>1</v>
      </c>
      <c r="F78" s="139"/>
    </row>
    <row r="79" spans="1:6" ht="16.5">
      <c r="A79" s="135" t="s">
        <v>39</v>
      </c>
      <c r="B79" s="136"/>
      <c r="C79" s="137">
        <f>'Arkusz ocen po II okresie'!AA38</f>
        <v>0</v>
      </c>
      <c r="D79" s="137"/>
      <c r="E79" s="138">
        <f>IF(C78=0,"",C79/$C$78)</f>
      </c>
      <c r="F79" s="139"/>
    </row>
    <row r="80" spans="1:6" ht="16.5">
      <c r="A80" s="135" t="s">
        <v>40</v>
      </c>
      <c r="B80" s="136"/>
      <c r="C80" s="137">
        <f>'Arkusz ocen po II okresie'!AB38</f>
        <v>0</v>
      </c>
      <c r="D80" s="137"/>
      <c r="E80" s="138">
        <f>IF(C78=0,"",C80/$C$78)</f>
      </c>
      <c r="F80" s="139"/>
    </row>
    <row r="81" spans="1:6" ht="16.5">
      <c r="A81" s="135" t="s">
        <v>41</v>
      </c>
      <c r="B81" s="136"/>
      <c r="C81" s="137">
        <f>'Arkusz ocen po II okresie'!AC38</f>
        <v>0</v>
      </c>
      <c r="D81" s="137"/>
      <c r="E81" s="138">
        <f>IF(C78=0,"",C81/$C$78)</f>
      </c>
      <c r="F81" s="139"/>
    </row>
    <row r="82" spans="1:6" ht="16.5">
      <c r="A82" s="135" t="s">
        <v>42</v>
      </c>
      <c r="B82" s="136"/>
      <c r="C82" s="137">
        <f>'Arkusz ocen po II okresie'!AD38</f>
        <v>0</v>
      </c>
      <c r="D82" s="137"/>
      <c r="E82" s="138">
        <f>IF(C78=0,"",C82/$C$78)</f>
      </c>
      <c r="F82" s="139"/>
    </row>
    <row r="83" spans="1:6" ht="16.5">
      <c r="A83" s="135" t="s">
        <v>43</v>
      </c>
      <c r="B83" s="136"/>
      <c r="C83" s="137">
        <f>'Arkusz ocen po II okresie'!AE38</f>
        <v>0</v>
      </c>
      <c r="D83" s="137"/>
      <c r="E83" s="138">
        <f>IF(C78=0,"",C83/$C$78)</f>
      </c>
      <c r="F83" s="139"/>
    </row>
    <row r="84" spans="1:6" ht="16.5">
      <c r="A84" s="135" t="s">
        <v>44</v>
      </c>
      <c r="B84" s="136"/>
      <c r="C84" s="137">
        <f>'Arkusz ocen po II okresie'!AF38</f>
        <v>0</v>
      </c>
      <c r="D84" s="137"/>
      <c r="E84" s="138">
        <f>IF(C78=0,"",C84/$C$78)</f>
      </c>
      <c r="F84" s="139"/>
    </row>
    <row r="85" spans="1:6" ht="16.5">
      <c r="A85" s="151" t="s">
        <v>45</v>
      </c>
      <c r="B85" s="152"/>
      <c r="C85" s="146">
        <f>'Arkusz ocen po II okresie'!X38</f>
      </c>
      <c r="D85" s="147"/>
      <c r="E85" s="147"/>
      <c r="F85" s="148"/>
    </row>
    <row r="86" spans="1:6" ht="16.5">
      <c r="A86" s="26"/>
      <c r="B86" s="26"/>
      <c r="C86" s="26"/>
      <c r="D86" s="26"/>
      <c r="E86" s="26"/>
      <c r="F86" s="26"/>
    </row>
    <row r="87" spans="1:6" ht="17.25" thickBot="1">
      <c r="A87" s="195" t="s">
        <v>56</v>
      </c>
      <c r="B87" s="195"/>
      <c r="C87" s="195"/>
      <c r="D87" s="195"/>
      <c r="E87" s="195"/>
      <c r="F87" s="195"/>
    </row>
    <row r="88" spans="1:6" ht="17.25" thickBot="1">
      <c r="A88" s="149" t="s">
        <v>109</v>
      </c>
      <c r="B88" s="150"/>
      <c r="C88" s="150"/>
      <c r="D88" s="150"/>
      <c r="E88" s="39">
        <f>C1</f>
        <v>0</v>
      </c>
      <c r="F88" s="40" t="s">
        <v>108</v>
      </c>
    </row>
    <row r="89" spans="1:6" ht="16.5">
      <c r="A89" s="143" t="s">
        <v>36</v>
      </c>
      <c r="B89" s="144"/>
      <c r="C89" s="144" t="s">
        <v>34</v>
      </c>
      <c r="D89" s="144"/>
      <c r="E89" s="144" t="s">
        <v>35</v>
      </c>
      <c r="F89" s="145"/>
    </row>
    <row r="90" spans="1:6" ht="16.5">
      <c r="A90" s="135" t="s">
        <v>38</v>
      </c>
      <c r="B90" s="136"/>
      <c r="C90" s="137">
        <f>SUM('Arkusz ocen po II okresie'!D53:D58)</f>
        <v>0</v>
      </c>
      <c r="D90" s="137"/>
      <c r="E90" s="138">
        <v>1</v>
      </c>
      <c r="F90" s="139"/>
    </row>
    <row r="91" spans="1:6" ht="16.5">
      <c r="A91" s="135" t="s">
        <v>46</v>
      </c>
      <c r="B91" s="136"/>
      <c r="C91" s="137">
        <f>'Arkusz ocen po II okresie'!D53</f>
        <v>0</v>
      </c>
      <c r="D91" s="137"/>
      <c r="E91" s="138">
        <f>IF(C90=0,"",C91/$C$90)</f>
      </c>
      <c r="F91" s="139"/>
    </row>
    <row r="92" spans="1:6" ht="16.5">
      <c r="A92" s="135" t="s">
        <v>47</v>
      </c>
      <c r="B92" s="136"/>
      <c r="C92" s="137">
        <f>'Arkusz ocen po II okresie'!D54</f>
        <v>0</v>
      </c>
      <c r="D92" s="137"/>
      <c r="E92" s="138">
        <f>IF(C90=0,"",C92/$C$90)</f>
      </c>
      <c r="F92" s="139"/>
    </row>
    <row r="93" spans="1:6" ht="16.5">
      <c r="A93" s="135" t="s">
        <v>41</v>
      </c>
      <c r="B93" s="136"/>
      <c r="C93" s="137">
        <f>'Arkusz ocen po II okresie'!D55</f>
        <v>0</v>
      </c>
      <c r="D93" s="137"/>
      <c r="E93" s="138">
        <f>IF(C90=0,"",C93/$C$90)</f>
      </c>
      <c r="F93" s="139"/>
    </row>
    <row r="94" spans="1:6" ht="16.5">
      <c r="A94" s="135" t="s">
        <v>48</v>
      </c>
      <c r="B94" s="136"/>
      <c r="C94" s="137">
        <f>'Arkusz ocen po II okresie'!D56</f>
        <v>0</v>
      </c>
      <c r="D94" s="137"/>
      <c r="E94" s="138">
        <f>IF(C90=0,"",C94/$C$90)</f>
      </c>
      <c r="F94" s="139"/>
    </row>
    <row r="95" spans="1:6" ht="16.5">
      <c r="A95" s="135" t="s">
        <v>49</v>
      </c>
      <c r="B95" s="136"/>
      <c r="C95" s="137">
        <f>'Arkusz ocen po II okresie'!D57</f>
        <v>0</v>
      </c>
      <c r="D95" s="137"/>
      <c r="E95" s="138">
        <f>IF(C90=0,"",C95/$C$90)</f>
      </c>
      <c r="F95" s="139"/>
    </row>
    <row r="96" spans="1:6" ht="16.5">
      <c r="A96" s="140" t="s">
        <v>50</v>
      </c>
      <c r="B96" s="141"/>
      <c r="C96" s="142">
        <f>'Arkusz ocen po II okresie'!D58</f>
        <v>0</v>
      </c>
      <c r="D96" s="142"/>
      <c r="E96" s="138">
        <f>IF(C90=0,"",C96/$C$90)</f>
      </c>
      <c r="F96" s="139"/>
    </row>
    <row r="97" spans="1:6" ht="16.5">
      <c r="A97" s="132"/>
      <c r="B97" s="132"/>
      <c r="C97" s="133"/>
      <c r="D97" s="133"/>
      <c r="E97" s="133"/>
      <c r="F97" s="133"/>
    </row>
    <row r="98" spans="1:18" ht="16.5">
      <c r="A98" s="194" t="s">
        <v>57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</row>
    <row r="99" spans="1:6" ht="16.5">
      <c r="A99" s="26"/>
      <c r="B99" s="26"/>
      <c r="C99" s="26"/>
      <c r="D99" s="26"/>
      <c r="E99" s="26"/>
      <c r="F99" s="26"/>
    </row>
    <row r="100" spans="1:6" ht="16.5">
      <c r="A100" s="103" t="s">
        <v>82</v>
      </c>
      <c r="B100" s="103"/>
      <c r="C100" s="103"/>
      <c r="D100" s="27">
        <f>COUNTIF('Arkusz ocen po II okresie'!Z3:Z37,"PRAWDA")</f>
        <v>0</v>
      </c>
      <c r="E100" s="26"/>
      <c r="F100" s="26"/>
    </row>
    <row r="101" spans="1:6" ht="17.25" thickBot="1">
      <c r="A101" s="26"/>
      <c r="B101" s="26"/>
      <c r="C101" s="26"/>
      <c r="D101" s="26"/>
      <c r="E101" s="26"/>
      <c r="F101" s="26"/>
    </row>
    <row r="102" spans="1:9" ht="16.5">
      <c r="A102" s="119" t="s">
        <v>59</v>
      </c>
      <c r="B102" s="120"/>
      <c r="C102" s="120"/>
      <c r="D102" s="120"/>
      <c r="E102" s="120"/>
      <c r="F102" s="120"/>
      <c r="G102" s="120"/>
      <c r="H102" s="120"/>
      <c r="I102" s="121"/>
    </row>
    <row r="103" spans="1:9" ht="17.25" thickBot="1">
      <c r="A103" s="14" t="s">
        <v>18</v>
      </c>
      <c r="B103" s="134" t="s">
        <v>19</v>
      </c>
      <c r="C103" s="134"/>
      <c r="D103" s="134" t="s">
        <v>20</v>
      </c>
      <c r="E103" s="134"/>
      <c r="F103" s="28" t="s">
        <v>1</v>
      </c>
      <c r="G103" s="21" t="s">
        <v>51</v>
      </c>
      <c r="H103" s="124" t="s">
        <v>52</v>
      </c>
      <c r="I103" s="125"/>
    </row>
    <row r="104" spans="1:9" ht="16.5">
      <c r="A104" s="16">
        <v>1</v>
      </c>
      <c r="B104" s="131"/>
      <c r="C104" s="131"/>
      <c r="D104" s="131"/>
      <c r="E104" s="131"/>
      <c r="F104" s="29">
        <f>IF(B104&lt;&gt;"",$C$3,"")</f>
      </c>
      <c r="G104" s="48"/>
      <c r="H104" s="126"/>
      <c r="I104" s="127"/>
    </row>
    <row r="105" spans="1:9" ht="16.5">
      <c r="A105" s="18">
        <v>2</v>
      </c>
      <c r="B105" s="122"/>
      <c r="C105" s="122"/>
      <c r="D105" s="122"/>
      <c r="E105" s="122"/>
      <c r="F105" s="30">
        <f aca="true" t="shared" si="3" ref="F105:F123">IF(B105&lt;&gt;"",$C$3,"")</f>
      </c>
      <c r="G105" s="49"/>
      <c r="H105" s="122"/>
      <c r="I105" s="123"/>
    </row>
    <row r="106" spans="1:9" ht="16.5">
      <c r="A106" s="18">
        <v>3</v>
      </c>
      <c r="B106" s="122"/>
      <c r="C106" s="122"/>
      <c r="D106" s="122"/>
      <c r="E106" s="122"/>
      <c r="F106" s="30">
        <f t="shared" si="3"/>
      </c>
      <c r="G106" s="49"/>
      <c r="H106" s="122"/>
      <c r="I106" s="123"/>
    </row>
    <row r="107" spans="1:9" ht="16.5">
      <c r="A107" s="18">
        <v>4</v>
      </c>
      <c r="B107" s="122"/>
      <c r="C107" s="122"/>
      <c r="D107" s="122"/>
      <c r="E107" s="122"/>
      <c r="F107" s="30">
        <f t="shared" si="3"/>
      </c>
      <c r="G107" s="49"/>
      <c r="H107" s="122"/>
      <c r="I107" s="123"/>
    </row>
    <row r="108" spans="1:9" ht="16.5">
      <c r="A108" s="18">
        <v>5</v>
      </c>
      <c r="B108" s="122"/>
      <c r="C108" s="122"/>
      <c r="D108" s="122"/>
      <c r="E108" s="122"/>
      <c r="F108" s="30">
        <f t="shared" si="3"/>
      </c>
      <c r="G108" s="49"/>
      <c r="H108" s="122"/>
      <c r="I108" s="123"/>
    </row>
    <row r="109" spans="1:9" ht="16.5">
      <c r="A109" s="18">
        <v>6</v>
      </c>
      <c r="B109" s="122"/>
      <c r="C109" s="122"/>
      <c r="D109" s="122"/>
      <c r="E109" s="122"/>
      <c r="F109" s="30">
        <f t="shared" si="3"/>
      </c>
      <c r="G109" s="49"/>
      <c r="H109" s="122"/>
      <c r="I109" s="123"/>
    </row>
    <row r="110" spans="1:9" ht="16.5">
      <c r="A110" s="18">
        <v>7</v>
      </c>
      <c r="B110" s="122"/>
      <c r="C110" s="122"/>
      <c r="D110" s="122"/>
      <c r="E110" s="122"/>
      <c r="F110" s="30">
        <f t="shared" si="3"/>
      </c>
      <c r="G110" s="49"/>
      <c r="H110" s="122"/>
      <c r="I110" s="123"/>
    </row>
    <row r="111" spans="1:9" ht="16.5">
      <c r="A111" s="18">
        <v>8</v>
      </c>
      <c r="B111" s="122"/>
      <c r="C111" s="122"/>
      <c r="D111" s="122"/>
      <c r="E111" s="122"/>
      <c r="F111" s="30">
        <f t="shared" si="3"/>
      </c>
      <c r="G111" s="49"/>
      <c r="H111" s="122"/>
      <c r="I111" s="123"/>
    </row>
    <row r="112" spans="1:9" ht="16.5">
      <c r="A112" s="18">
        <v>9</v>
      </c>
      <c r="B112" s="122"/>
      <c r="C112" s="122"/>
      <c r="D112" s="122"/>
      <c r="E112" s="122"/>
      <c r="F112" s="30">
        <f t="shared" si="3"/>
      </c>
      <c r="G112" s="49"/>
      <c r="H112" s="122"/>
      <c r="I112" s="123"/>
    </row>
    <row r="113" spans="1:9" ht="16.5">
      <c r="A113" s="18">
        <v>10</v>
      </c>
      <c r="B113" s="122"/>
      <c r="C113" s="122"/>
      <c r="D113" s="122"/>
      <c r="E113" s="122"/>
      <c r="F113" s="30">
        <f t="shared" si="3"/>
      </c>
      <c r="G113" s="49"/>
      <c r="H113" s="122"/>
      <c r="I113" s="123"/>
    </row>
    <row r="114" spans="1:9" ht="16.5">
      <c r="A114" s="18">
        <v>11</v>
      </c>
      <c r="B114" s="122"/>
      <c r="C114" s="122"/>
      <c r="D114" s="122"/>
      <c r="E114" s="122"/>
      <c r="F114" s="30">
        <f t="shared" si="3"/>
      </c>
      <c r="G114" s="49"/>
      <c r="H114" s="122"/>
      <c r="I114" s="123"/>
    </row>
    <row r="115" spans="1:9" ht="16.5">
      <c r="A115" s="18">
        <v>12</v>
      </c>
      <c r="B115" s="122"/>
      <c r="C115" s="122"/>
      <c r="D115" s="122"/>
      <c r="E115" s="122"/>
      <c r="F115" s="30">
        <f t="shared" si="3"/>
      </c>
      <c r="G115" s="49"/>
      <c r="H115" s="122"/>
      <c r="I115" s="123"/>
    </row>
    <row r="116" spans="1:9" ht="16.5">
      <c r="A116" s="18">
        <v>13</v>
      </c>
      <c r="B116" s="122"/>
      <c r="C116" s="122"/>
      <c r="D116" s="122"/>
      <c r="E116" s="122"/>
      <c r="F116" s="30">
        <f t="shared" si="3"/>
      </c>
      <c r="G116" s="49"/>
      <c r="H116" s="122"/>
      <c r="I116" s="123"/>
    </row>
    <row r="117" spans="1:9" ht="16.5">
      <c r="A117" s="18">
        <v>14</v>
      </c>
      <c r="B117" s="122"/>
      <c r="C117" s="122"/>
      <c r="D117" s="122"/>
      <c r="E117" s="122"/>
      <c r="F117" s="30">
        <f t="shared" si="3"/>
      </c>
      <c r="G117" s="49"/>
      <c r="H117" s="122"/>
      <c r="I117" s="123"/>
    </row>
    <row r="118" spans="1:9" ht="16.5">
      <c r="A118" s="18">
        <v>15</v>
      </c>
      <c r="B118" s="122"/>
      <c r="C118" s="122"/>
      <c r="D118" s="122"/>
      <c r="E118" s="122"/>
      <c r="F118" s="30">
        <f t="shared" si="3"/>
      </c>
      <c r="G118" s="49"/>
      <c r="H118" s="122"/>
      <c r="I118" s="123"/>
    </row>
    <row r="119" spans="1:9" ht="16.5">
      <c r="A119" s="18">
        <v>16</v>
      </c>
      <c r="B119" s="122"/>
      <c r="C119" s="122"/>
      <c r="D119" s="122"/>
      <c r="E119" s="122"/>
      <c r="F119" s="30">
        <f t="shared" si="3"/>
      </c>
      <c r="G119" s="49"/>
      <c r="H119" s="122"/>
      <c r="I119" s="123"/>
    </row>
    <row r="120" spans="1:9" ht="16.5">
      <c r="A120" s="18">
        <v>17</v>
      </c>
      <c r="B120" s="122"/>
      <c r="C120" s="122"/>
      <c r="D120" s="122"/>
      <c r="E120" s="122"/>
      <c r="F120" s="30">
        <f t="shared" si="3"/>
      </c>
      <c r="G120" s="49"/>
      <c r="H120" s="122"/>
      <c r="I120" s="123"/>
    </row>
    <row r="121" spans="1:9" ht="16.5">
      <c r="A121" s="18">
        <v>18</v>
      </c>
      <c r="B121" s="122"/>
      <c r="C121" s="122"/>
      <c r="D121" s="122"/>
      <c r="E121" s="122"/>
      <c r="F121" s="30">
        <f t="shared" si="3"/>
      </c>
      <c r="G121" s="49"/>
      <c r="H121" s="122"/>
      <c r="I121" s="123"/>
    </row>
    <row r="122" spans="1:9" ht="16.5">
      <c r="A122" s="18">
        <v>19</v>
      </c>
      <c r="B122" s="122"/>
      <c r="C122" s="122"/>
      <c r="D122" s="122"/>
      <c r="E122" s="122"/>
      <c r="F122" s="30">
        <f t="shared" si="3"/>
      </c>
      <c r="G122" s="49"/>
      <c r="H122" s="122"/>
      <c r="I122" s="123"/>
    </row>
    <row r="123" spans="1:9" ht="16.5">
      <c r="A123" s="19">
        <v>20</v>
      </c>
      <c r="B123" s="117"/>
      <c r="C123" s="117"/>
      <c r="D123" s="117"/>
      <c r="E123" s="117"/>
      <c r="F123" s="31">
        <f t="shared" si="3"/>
      </c>
      <c r="G123" s="50"/>
      <c r="H123" s="117"/>
      <c r="I123" s="118"/>
    </row>
    <row r="124" spans="7:9" ht="17.25" thickBot="1">
      <c r="G124" s="43"/>
      <c r="H124" s="43"/>
      <c r="I124" s="43"/>
    </row>
    <row r="125" spans="1:6" ht="16.5">
      <c r="A125" s="128" t="s">
        <v>110</v>
      </c>
      <c r="B125" s="129"/>
      <c r="C125" s="129"/>
      <c r="D125" s="129"/>
      <c r="E125" s="129"/>
      <c r="F125" s="130"/>
    </row>
    <row r="126" spans="1:6" ht="17.25" thickBot="1">
      <c r="A126" s="21" t="s">
        <v>18</v>
      </c>
      <c r="B126" s="124" t="s">
        <v>19</v>
      </c>
      <c r="C126" s="124"/>
      <c r="D126" s="124" t="s">
        <v>20</v>
      </c>
      <c r="E126" s="124"/>
      <c r="F126" s="32" t="s">
        <v>21</v>
      </c>
    </row>
    <row r="127" spans="1:6" ht="16.5">
      <c r="A127" s="16">
        <v>1</v>
      </c>
      <c r="B127" s="131"/>
      <c r="C127" s="131"/>
      <c r="D127" s="131"/>
      <c r="E127" s="131"/>
      <c r="F127" s="33">
        <f>IF(B127&lt;&gt;"",$C$3,"")</f>
      </c>
    </row>
    <row r="128" spans="1:6" ht="16.5">
      <c r="A128" s="18">
        <v>2</v>
      </c>
      <c r="B128" s="122"/>
      <c r="C128" s="122"/>
      <c r="D128" s="122"/>
      <c r="E128" s="122"/>
      <c r="F128" s="34">
        <f aca="true" t="shared" si="4" ref="F128:F136">IF(B128&lt;&gt;"",$C$3,"")</f>
      </c>
    </row>
    <row r="129" spans="1:6" ht="16.5">
      <c r="A129" s="18">
        <v>3</v>
      </c>
      <c r="B129" s="122"/>
      <c r="C129" s="122"/>
      <c r="D129" s="122"/>
      <c r="E129" s="122"/>
      <c r="F129" s="34">
        <f t="shared" si="4"/>
      </c>
    </row>
    <row r="130" spans="1:6" ht="16.5">
      <c r="A130" s="18">
        <v>4</v>
      </c>
      <c r="B130" s="122"/>
      <c r="C130" s="122"/>
      <c r="D130" s="122"/>
      <c r="E130" s="122"/>
      <c r="F130" s="34">
        <f t="shared" si="4"/>
      </c>
    </row>
    <row r="131" spans="1:6" ht="16.5">
      <c r="A131" s="18">
        <v>5</v>
      </c>
      <c r="B131" s="122"/>
      <c r="C131" s="122"/>
      <c r="D131" s="122"/>
      <c r="E131" s="122"/>
      <c r="F131" s="34">
        <f t="shared" si="4"/>
      </c>
    </row>
    <row r="132" spans="1:6" ht="16.5">
      <c r="A132" s="18">
        <v>6</v>
      </c>
      <c r="B132" s="122"/>
      <c r="C132" s="122"/>
      <c r="D132" s="122"/>
      <c r="E132" s="122"/>
      <c r="F132" s="34">
        <f t="shared" si="4"/>
      </c>
    </row>
    <row r="133" spans="1:6" ht="16.5">
      <c r="A133" s="18">
        <v>7</v>
      </c>
      <c r="B133" s="122"/>
      <c r="C133" s="122"/>
      <c r="D133" s="122"/>
      <c r="E133" s="122"/>
      <c r="F133" s="34">
        <f t="shared" si="4"/>
      </c>
    </row>
    <row r="134" spans="1:6" ht="16.5">
      <c r="A134" s="18">
        <v>8</v>
      </c>
      <c r="B134" s="122"/>
      <c r="C134" s="122"/>
      <c r="D134" s="122"/>
      <c r="E134" s="122"/>
      <c r="F134" s="34">
        <f t="shared" si="4"/>
      </c>
    </row>
    <row r="135" spans="1:6" ht="16.5">
      <c r="A135" s="18">
        <v>9</v>
      </c>
      <c r="B135" s="122"/>
      <c r="C135" s="122"/>
      <c r="D135" s="122"/>
      <c r="E135" s="122"/>
      <c r="F135" s="34">
        <f t="shared" si="4"/>
      </c>
    </row>
    <row r="136" spans="1:6" ht="16.5">
      <c r="A136" s="19">
        <v>10</v>
      </c>
      <c r="B136" s="117"/>
      <c r="C136" s="117"/>
      <c r="D136" s="117"/>
      <c r="E136" s="117"/>
      <c r="F136" s="35">
        <f t="shared" si="4"/>
      </c>
    </row>
    <row r="137" ht="17.25" thickBot="1"/>
    <row r="138" spans="1:6" ht="16.5">
      <c r="A138" s="128" t="s">
        <v>53</v>
      </c>
      <c r="B138" s="129"/>
      <c r="C138" s="129"/>
      <c r="D138" s="129"/>
      <c r="E138" s="129"/>
      <c r="F138" s="130"/>
    </row>
    <row r="139" spans="1:6" ht="17.25" thickBot="1">
      <c r="A139" s="21" t="s">
        <v>18</v>
      </c>
      <c r="B139" s="124" t="s">
        <v>19</v>
      </c>
      <c r="C139" s="124"/>
      <c r="D139" s="124" t="s">
        <v>20</v>
      </c>
      <c r="E139" s="124"/>
      <c r="F139" s="32" t="s">
        <v>21</v>
      </c>
    </row>
    <row r="140" spans="1:6" ht="16.5">
      <c r="A140" s="16">
        <v>1</v>
      </c>
      <c r="B140" s="131"/>
      <c r="C140" s="131"/>
      <c r="D140" s="131"/>
      <c r="E140" s="131"/>
      <c r="F140" s="33">
        <f>IF(B140&lt;&gt;"",$C$3,"")</f>
      </c>
    </row>
    <row r="141" spans="1:6" ht="16.5">
      <c r="A141" s="18">
        <v>2</v>
      </c>
      <c r="B141" s="122"/>
      <c r="C141" s="122"/>
      <c r="D141" s="122"/>
      <c r="E141" s="122"/>
      <c r="F141" s="34">
        <f aca="true" t="shared" si="5" ref="F141:F149">IF(B141&lt;&gt;"",$C$3,"")</f>
      </c>
    </row>
    <row r="142" spans="1:6" ht="16.5">
      <c r="A142" s="18">
        <v>3</v>
      </c>
      <c r="B142" s="122"/>
      <c r="C142" s="122"/>
      <c r="D142" s="122"/>
      <c r="E142" s="122"/>
      <c r="F142" s="34">
        <f t="shared" si="5"/>
      </c>
    </row>
    <row r="143" spans="1:6" ht="16.5">
      <c r="A143" s="18">
        <v>4</v>
      </c>
      <c r="B143" s="122"/>
      <c r="C143" s="122"/>
      <c r="D143" s="122"/>
      <c r="E143" s="122"/>
      <c r="F143" s="34">
        <f t="shared" si="5"/>
      </c>
    </row>
    <row r="144" spans="1:6" ht="16.5">
      <c r="A144" s="18">
        <v>5</v>
      </c>
      <c r="B144" s="122"/>
      <c r="C144" s="122"/>
      <c r="D144" s="122"/>
      <c r="E144" s="122"/>
      <c r="F144" s="34">
        <f t="shared" si="5"/>
      </c>
    </row>
    <row r="145" spans="1:6" ht="16.5">
      <c r="A145" s="18">
        <v>6</v>
      </c>
      <c r="B145" s="122"/>
      <c r="C145" s="122"/>
      <c r="D145" s="122"/>
      <c r="E145" s="122"/>
      <c r="F145" s="34">
        <f t="shared" si="5"/>
      </c>
    </row>
    <row r="146" spans="1:6" ht="16.5">
      <c r="A146" s="18">
        <v>7</v>
      </c>
      <c r="B146" s="122"/>
      <c r="C146" s="122"/>
      <c r="D146" s="122"/>
      <c r="E146" s="122"/>
      <c r="F146" s="34">
        <f t="shared" si="5"/>
      </c>
    </row>
    <row r="147" spans="1:6" ht="16.5">
      <c r="A147" s="18">
        <v>8</v>
      </c>
      <c r="B147" s="122"/>
      <c r="C147" s="122"/>
      <c r="D147" s="122"/>
      <c r="E147" s="122"/>
      <c r="F147" s="34">
        <f t="shared" si="5"/>
      </c>
    </row>
    <row r="148" spans="1:6" ht="16.5">
      <c r="A148" s="18">
        <v>9</v>
      </c>
      <c r="B148" s="122"/>
      <c r="C148" s="122"/>
      <c r="D148" s="122"/>
      <c r="E148" s="122"/>
      <c r="F148" s="34">
        <f t="shared" si="5"/>
      </c>
    </row>
    <row r="149" spans="1:6" ht="16.5">
      <c r="A149" s="19">
        <v>10</v>
      </c>
      <c r="B149" s="117"/>
      <c r="C149" s="117"/>
      <c r="D149" s="117"/>
      <c r="E149" s="117"/>
      <c r="F149" s="35">
        <f t="shared" si="5"/>
      </c>
    </row>
    <row r="151" spans="1:30" ht="16.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ht="16.5">
      <c r="A152" s="95" t="s">
        <v>84</v>
      </c>
      <c r="B152" s="96"/>
      <c r="C152" s="96"/>
      <c r="D152" s="96"/>
      <c r="E152" s="96"/>
      <c r="F152" s="96"/>
      <c r="G152" s="97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ht="16.5" customHeight="1">
      <c r="A153" s="91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90"/>
      <c r="AD153" s="37"/>
    </row>
    <row r="154" spans="1:30" ht="16.5">
      <c r="A154" s="8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9"/>
      <c r="AD154" s="37"/>
    </row>
    <row r="155" spans="1:30" ht="16.5">
      <c r="A155" s="8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9"/>
      <c r="AD155" s="37"/>
    </row>
    <row r="156" spans="1:30" ht="16.5">
      <c r="A156" s="8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9"/>
      <c r="AD156" s="37"/>
    </row>
    <row r="157" spans="1:30" ht="16.5">
      <c r="A157" s="8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9"/>
      <c r="AD157" s="37"/>
    </row>
    <row r="158" spans="1:30" ht="16.5">
      <c r="A158" s="8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9"/>
      <c r="AD158" s="37"/>
    </row>
    <row r="159" spans="1:30" ht="16.5">
      <c r="A159" s="8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9"/>
      <c r="AD159" s="37"/>
    </row>
    <row r="160" spans="1:30" ht="16.5">
      <c r="A160" s="8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9"/>
      <c r="AD160" s="37"/>
    </row>
    <row r="161" spans="1:30" ht="16.5">
      <c r="A161" s="8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9"/>
      <c r="AD161" s="37"/>
    </row>
    <row r="162" spans="1:30" ht="16.5">
      <c r="A162" s="8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9"/>
      <c r="AD162" s="37"/>
    </row>
    <row r="163" spans="1:30" ht="16.5">
      <c r="A163" s="8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9"/>
      <c r="AD163" s="37"/>
    </row>
    <row r="164" spans="1:30" ht="16.5">
      <c r="A164" s="8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9"/>
      <c r="AD164" s="37"/>
    </row>
    <row r="165" spans="1:30" ht="16.5">
      <c r="A165" s="8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9"/>
      <c r="AD165" s="37"/>
    </row>
    <row r="166" spans="1:30" ht="16.5">
      <c r="A166" s="8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9"/>
      <c r="AD166" s="37"/>
    </row>
    <row r="167" spans="1:30" ht="16.5">
      <c r="A167" s="8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9"/>
      <c r="AD167" s="37"/>
    </row>
    <row r="168" spans="1:30" ht="16.5">
      <c r="A168" s="100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37"/>
    </row>
    <row r="169" spans="1:30" ht="16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ht="16.5">
      <c r="A170" s="95" t="s">
        <v>85</v>
      </c>
      <c r="B170" s="96"/>
      <c r="C170" s="96"/>
      <c r="D170" s="96"/>
      <c r="E170" s="96"/>
      <c r="F170" s="96"/>
      <c r="G170" s="97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ht="16.5" customHeight="1">
      <c r="A171" s="91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90"/>
      <c r="AD171" s="37"/>
    </row>
    <row r="172" spans="1:30" ht="16.5">
      <c r="A172" s="8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9"/>
      <c r="AD172" s="37"/>
    </row>
    <row r="173" spans="1:30" ht="16.5">
      <c r="A173" s="8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9"/>
      <c r="AD173" s="37"/>
    </row>
    <row r="174" spans="1:30" ht="16.5">
      <c r="A174" s="8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9"/>
      <c r="AD174" s="37"/>
    </row>
    <row r="175" spans="1:30" ht="16.5">
      <c r="A175" s="8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9"/>
      <c r="AD175" s="37"/>
    </row>
    <row r="176" spans="1:30" ht="16.5">
      <c r="A176" s="8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9"/>
      <c r="AD176" s="37"/>
    </row>
    <row r="177" spans="1:30" ht="16.5">
      <c r="A177" s="8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9"/>
      <c r="AD177" s="37"/>
    </row>
    <row r="178" spans="1:30" ht="16.5">
      <c r="A178" s="100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37"/>
    </row>
    <row r="179" spans="1:30" ht="16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8:30" ht="16.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ht="17.25" thickBot="1">
      <c r="A181" s="114" t="s">
        <v>86</v>
      </c>
      <c r="B181" s="115"/>
      <c r="C181" s="115"/>
      <c r="D181" s="115"/>
      <c r="E181" s="115"/>
      <c r="F181" s="115"/>
      <c r="G181" s="11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ht="16.5">
      <c r="A182" s="111" t="s">
        <v>113</v>
      </c>
      <c r="B182" s="112"/>
      <c r="C182" s="112"/>
      <c r="D182" s="45" t="s">
        <v>114</v>
      </c>
      <c r="E182" s="112" t="s">
        <v>115</v>
      </c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3"/>
      <c r="AD182" s="36"/>
    </row>
    <row r="183" spans="1:30" ht="16.5">
      <c r="A183" s="107" t="s">
        <v>87</v>
      </c>
      <c r="B183" s="108"/>
      <c r="C183" s="108"/>
      <c r="D183" s="47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10"/>
      <c r="AD183" s="44"/>
    </row>
    <row r="184" spans="1:30" ht="16.5">
      <c r="A184" s="107" t="s">
        <v>88</v>
      </c>
      <c r="B184" s="108"/>
      <c r="C184" s="108"/>
      <c r="D184" s="47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10"/>
      <c r="AD184" s="44"/>
    </row>
    <row r="185" spans="1:30" ht="16.5">
      <c r="A185" s="107" t="s">
        <v>89</v>
      </c>
      <c r="B185" s="108"/>
      <c r="C185" s="108"/>
      <c r="D185" s="47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10"/>
      <c r="AD185" s="44"/>
    </row>
    <row r="186" spans="1:30" ht="16.5">
      <c r="A186" s="107" t="s">
        <v>90</v>
      </c>
      <c r="B186" s="108"/>
      <c r="C186" s="108"/>
      <c r="D186" s="47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10"/>
      <c r="AD186" s="44"/>
    </row>
    <row r="187" spans="1:30" ht="16.5">
      <c r="A187" s="107" t="s">
        <v>91</v>
      </c>
      <c r="B187" s="108"/>
      <c r="C187" s="108"/>
      <c r="D187" s="47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10"/>
      <c r="AD187" s="44"/>
    </row>
    <row r="188" spans="1:30" ht="16.5">
      <c r="A188" s="107" t="s">
        <v>116</v>
      </c>
      <c r="B188" s="108"/>
      <c r="C188" s="108"/>
      <c r="D188" s="47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10"/>
      <c r="AD188" s="44"/>
    </row>
    <row r="189" spans="1:30" ht="17.25" thickBot="1">
      <c r="A189" s="189" t="s">
        <v>117</v>
      </c>
      <c r="B189" s="190"/>
      <c r="C189" s="190"/>
      <c r="D189" s="46"/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3"/>
      <c r="AD189" s="44"/>
    </row>
    <row r="190" spans="1:30" ht="16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ht="16.5">
      <c r="A191" s="95" t="s">
        <v>92</v>
      </c>
      <c r="B191" s="96"/>
      <c r="C191" s="96"/>
      <c r="D191" s="96"/>
      <c r="E191" s="96"/>
      <c r="F191" s="96"/>
      <c r="G191" s="96"/>
      <c r="H191" s="96"/>
      <c r="I191" s="96"/>
      <c r="J191" s="97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ht="16.5" customHeight="1">
      <c r="A192" s="91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90"/>
      <c r="AD192" s="37"/>
    </row>
    <row r="193" spans="1:30" ht="16.5">
      <c r="A193" s="8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9"/>
      <c r="AD193" s="37"/>
    </row>
    <row r="194" spans="1:30" ht="16.5">
      <c r="A194" s="8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9"/>
      <c r="AD194" s="37"/>
    </row>
    <row r="195" spans="1:30" ht="16.5">
      <c r="A195" s="8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9"/>
      <c r="AD195" s="37"/>
    </row>
    <row r="196" spans="1:30" ht="16.5">
      <c r="A196" s="8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9"/>
      <c r="AD196" s="37"/>
    </row>
    <row r="197" spans="1:30" ht="16.5">
      <c r="A197" s="8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9"/>
      <c r="AD197" s="37"/>
    </row>
    <row r="198" spans="1:30" ht="16.5">
      <c r="A198" s="8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9"/>
      <c r="AD198" s="37"/>
    </row>
    <row r="199" spans="1:30" ht="16.5">
      <c r="A199" s="100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2"/>
      <c r="AD199" s="37"/>
    </row>
    <row r="200" spans="1:30" ht="16.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ht="16.5">
      <c r="A201" s="95" t="s">
        <v>93</v>
      </c>
      <c r="B201" s="96"/>
      <c r="C201" s="96"/>
      <c r="D201" s="96"/>
      <c r="E201" s="96"/>
      <c r="F201" s="96"/>
      <c r="G201" s="96"/>
      <c r="H201" s="96"/>
      <c r="I201" s="96"/>
      <c r="J201" s="97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ht="16.5" customHeight="1">
      <c r="A202" s="91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90"/>
      <c r="AD202" s="37"/>
    </row>
    <row r="203" spans="1:30" ht="16.5">
      <c r="A203" s="8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9"/>
      <c r="AD203" s="37"/>
    </row>
    <row r="204" spans="1:30" ht="16.5">
      <c r="A204" s="8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9"/>
      <c r="AD204" s="37"/>
    </row>
    <row r="205" spans="1:30" ht="16.5">
      <c r="A205" s="8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9"/>
      <c r="AD205" s="37"/>
    </row>
    <row r="206" spans="1:30" ht="16.5">
      <c r="A206" s="8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9"/>
      <c r="AD206" s="37"/>
    </row>
    <row r="207" spans="1:30" ht="16.5">
      <c r="A207" s="8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9"/>
      <c r="AD207" s="37"/>
    </row>
    <row r="208" spans="1:30" ht="16.5">
      <c r="A208" s="8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9"/>
      <c r="AD208" s="37"/>
    </row>
    <row r="209" spans="1:30" ht="16.5">
      <c r="A209" s="100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2"/>
      <c r="AD209" s="37"/>
    </row>
    <row r="210" spans="1:30" ht="16.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ht="16.5">
      <c r="A211" s="95" t="s">
        <v>111</v>
      </c>
      <c r="B211" s="96"/>
      <c r="C211" s="96"/>
      <c r="D211" s="96"/>
      <c r="E211" s="96"/>
      <c r="F211" s="96"/>
      <c r="G211" s="97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ht="16.5" customHeight="1">
      <c r="A212" s="91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90"/>
      <c r="AD212" s="37"/>
    </row>
    <row r="213" spans="1:30" ht="16.5">
      <c r="A213" s="8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9"/>
      <c r="AD213" s="37"/>
    </row>
    <row r="214" spans="1:30" ht="16.5">
      <c r="A214" s="8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9"/>
      <c r="AD214" s="37"/>
    </row>
    <row r="215" spans="1:30" ht="16.5">
      <c r="A215" s="8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9"/>
      <c r="AD215" s="37"/>
    </row>
    <row r="216" spans="1:30" ht="16.5">
      <c r="A216" s="8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9"/>
      <c r="AD216" s="37"/>
    </row>
    <row r="217" spans="1:30" ht="16.5">
      <c r="A217" s="8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9"/>
      <c r="AD217" s="37"/>
    </row>
    <row r="218" spans="1:30" ht="16.5">
      <c r="A218" s="8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9"/>
      <c r="AD218" s="37"/>
    </row>
    <row r="219" spans="1:30" ht="16.5">
      <c r="A219" s="8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9"/>
      <c r="AD219" s="37"/>
    </row>
    <row r="220" spans="1:30" ht="16.5">
      <c r="A220" s="8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9"/>
      <c r="AD220" s="37"/>
    </row>
    <row r="221" spans="1:30" ht="16.5">
      <c r="A221" s="8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9"/>
      <c r="AD221" s="37"/>
    </row>
    <row r="222" spans="1:30" ht="16.5">
      <c r="A222" s="8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9"/>
      <c r="AD222" s="37"/>
    </row>
    <row r="223" spans="1:30" ht="16.5">
      <c r="A223" s="8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9"/>
      <c r="AD223" s="37"/>
    </row>
    <row r="224" spans="1:30" ht="16.5">
      <c r="A224" s="8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9"/>
      <c r="AD224" s="37"/>
    </row>
    <row r="225" spans="1:30" ht="16.5">
      <c r="A225" s="8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9"/>
      <c r="AD225" s="37"/>
    </row>
    <row r="226" spans="1:30" ht="16.5">
      <c r="A226" s="8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9"/>
      <c r="AD226" s="37"/>
    </row>
    <row r="227" spans="1:30" ht="16.5">
      <c r="A227" s="100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2"/>
      <c r="AD227" s="37"/>
    </row>
    <row r="229" spans="1:14" ht="16.5">
      <c r="A229" s="103" t="s">
        <v>94</v>
      </c>
      <c r="B229" s="103"/>
      <c r="C229" s="103"/>
      <c r="D229" s="104"/>
      <c r="E229" s="105"/>
      <c r="F229" s="105"/>
      <c r="G229" s="105"/>
      <c r="H229" s="105"/>
      <c r="I229" s="105"/>
      <c r="J229" s="105"/>
      <c r="K229" s="106"/>
      <c r="N229" s="9" t="s">
        <v>95</v>
      </c>
    </row>
  </sheetData>
  <sheetProtection password="C0E7" sheet="1" objects="1" scenarios="1" selectLockedCells="1"/>
  <mergeCells count="523">
    <mergeCell ref="D34:E34"/>
    <mergeCell ref="D31:E31"/>
    <mergeCell ref="B30:C30"/>
    <mergeCell ref="B32:C32"/>
    <mergeCell ref="B34:C34"/>
    <mergeCell ref="D30:E30"/>
    <mergeCell ref="B33:C33"/>
    <mergeCell ref="B24:C24"/>
    <mergeCell ref="B31:C31"/>
    <mergeCell ref="B25:C25"/>
    <mergeCell ref="D33:E33"/>
    <mergeCell ref="D24:E24"/>
    <mergeCell ref="D25:E25"/>
    <mergeCell ref="D26:E26"/>
    <mergeCell ref="B29:C29"/>
    <mergeCell ref="D32:E32"/>
    <mergeCell ref="D29:E29"/>
    <mergeCell ref="A74:R74"/>
    <mergeCell ref="A87:F87"/>
    <mergeCell ref="A98:R98"/>
    <mergeCell ref="A77:B77"/>
    <mergeCell ref="C77:D77"/>
    <mergeCell ref="E77:F77"/>
    <mergeCell ref="A82:B82"/>
    <mergeCell ref="C78:D78"/>
    <mergeCell ref="A76:D76"/>
    <mergeCell ref="A78:B78"/>
    <mergeCell ref="A189:C189"/>
    <mergeCell ref="E189:AC189"/>
    <mergeCell ref="F18:G18"/>
    <mergeCell ref="A18:E18"/>
    <mergeCell ref="A79:B79"/>
    <mergeCell ref="A80:B80"/>
    <mergeCell ref="D22:E22"/>
    <mergeCell ref="B26:C26"/>
    <mergeCell ref="B27:C27"/>
    <mergeCell ref="B28:C28"/>
    <mergeCell ref="D27:E27"/>
    <mergeCell ref="D28:E28"/>
    <mergeCell ref="A1:B1"/>
    <mergeCell ref="A7:E7"/>
    <mergeCell ref="D1:F1"/>
    <mergeCell ref="A8:E8"/>
    <mergeCell ref="A3:B3"/>
    <mergeCell ref="A6:G6"/>
    <mergeCell ref="C4:E4"/>
    <mergeCell ref="C3:E3"/>
    <mergeCell ref="A9:E9"/>
    <mergeCell ref="D21:E21"/>
    <mergeCell ref="A10:E10"/>
    <mergeCell ref="A15:E15"/>
    <mergeCell ref="A11:E11"/>
    <mergeCell ref="A16:E16"/>
    <mergeCell ref="A17:E17"/>
    <mergeCell ref="A12:E12"/>
    <mergeCell ref="A13:E13"/>
    <mergeCell ref="A14:G14"/>
    <mergeCell ref="B22:C22"/>
    <mergeCell ref="B23:C23"/>
    <mergeCell ref="B21:C21"/>
    <mergeCell ref="D23:E23"/>
    <mergeCell ref="G34:H34"/>
    <mergeCell ref="G25:H25"/>
    <mergeCell ref="G26:H26"/>
    <mergeCell ref="G30:H30"/>
    <mergeCell ref="G31:H31"/>
    <mergeCell ref="G32:H32"/>
    <mergeCell ref="G27:H27"/>
    <mergeCell ref="G28:H28"/>
    <mergeCell ref="G29:H29"/>
    <mergeCell ref="D35:E35"/>
    <mergeCell ref="B36:C36"/>
    <mergeCell ref="B35:C35"/>
    <mergeCell ref="G21:H21"/>
    <mergeCell ref="G22:H22"/>
    <mergeCell ref="G23:H23"/>
    <mergeCell ref="G24:H24"/>
    <mergeCell ref="G35:H35"/>
    <mergeCell ref="G36:H36"/>
    <mergeCell ref="G33:H33"/>
    <mergeCell ref="B39:C39"/>
    <mergeCell ref="D39:E39"/>
    <mergeCell ref="G39:H39"/>
    <mergeCell ref="D36:E36"/>
    <mergeCell ref="B40:C40"/>
    <mergeCell ref="D40:E40"/>
    <mergeCell ref="G40:H40"/>
    <mergeCell ref="B41:C41"/>
    <mergeCell ref="D41:E41"/>
    <mergeCell ref="G41:H41"/>
    <mergeCell ref="B42:C42"/>
    <mergeCell ref="D42:E42"/>
    <mergeCell ref="G42:H42"/>
    <mergeCell ref="B43:C43"/>
    <mergeCell ref="D43:E43"/>
    <mergeCell ref="G43:H43"/>
    <mergeCell ref="B44:C44"/>
    <mergeCell ref="D44:E44"/>
    <mergeCell ref="G44:H44"/>
    <mergeCell ref="B45:C45"/>
    <mergeCell ref="D45:E45"/>
    <mergeCell ref="G45:H45"/>
    <mergeCell ref="B46:C46"/>
    <mergeCell ref="D46:E46"/>
    <mergeCell ref="G46:H46"/>
    <mergeCell ref="B47:C47"/>
    <mergeCell ref="D47:E47"/>
    <mergeCell ref="G47:H47"/>
    <mergeCell ref="B48:C48"/>
    <mergeCell ref="D48:E48"/>
    <mergeCell ref="G48:H48"/>
    <mergeCell ref="B49:C49"/>
    <mergeCell ref="D49:E49"/>
    <mergeCell ref="G49:H49"/>
    <mergeCell ref="B52:C52"/>
    <mergeCell ref="D52:E52"/>
    <mergeCell ref="G52:H52"/>
    <mergeCell ref="A20:H20"/>
    <mergeCell ref="B50:C50"/>
    <mergeCell ref="D50:E50"/>
    <mergeCell ref="G50:H50"/>
    <mergeCell ref="B51:C51"/>
    <mergeCell ref="D51:E51"/>
    <mergeCell ref="G51:H51"/>
    <mergeCell ref="I39:J39"/>
    <mergeCell ref="A38:J38"/>
    <mergeCell ref="B57:C57"/>
    <mergeCell ref="D57:E57"/>
    <mergeCell ref="G57:H57"/>
    <mergeCell ref="I57:J57"/>
    <mergeCell ref="B53:C53"/>
    <mergeCell ref="D53:E53"/>
    <mergeCell ref="G53:H53"/>
    <mergeCell ref="I40:J40"/>
    <mergeCell ref="I45:J45"/>
    <mergeCell ref="I46:J46"/>
    <mergeCell ref="I47:J47"/>
    <mergeCell ref="I48:J48"/>
    <mergeCell ref="I41:J41"/>
    <mergeCell ref="I42:J42"/>
    <mergeCell ref="I43:J43"/>
    <mergeCell ref="I44:J44"/>
    <mergeCell ref="I49:J49"/>
    <mergeCell ref="I50:J50"/>
    <mergeCell ref="I53:J53"/>
    <mergeCell ref="I54:J54"/>
    <mergeCell ref="I51:J51"/>
    <mergeCell ref="I52:J52"/>
    <mergeCell ref="A56:Z56"/>
    <mergeCell ref="B54:C54"/>
    <mergeCell ref="D54:E54"/>
    <mergeCell ref="G54:H54"/>
    <mergeCell ref="B59:C59"/>
    <mergeCell ref="D59:E59"/>
    <mergeCell ref="G59:H59"/>
    <mergeCell ref="I59:J59"/>
    <mergeCell ref="B58:C58"/>
    <mergeCell ref="D58:E58"/>
    <mergeCell ref="G58:H58"/>
    <mergeCell ref="I58:J58"/>
    <mergeCell ref="B61:C61"/>
    <mergeCell ref="D61:E61"/>
    <mergeCell ref="G61:H61"/>
    <mergeCell ref="I61:J61"/>
    <mergeCell ref="B60:C60"/>
    <mergeCell ref="D60:E60"/>
    <mergeCell ref="G60:H60"/>
    <mergeCell ref="I60:J60"/>
    <mergeCell ref="B63:C63"/>
    <mergeCell ref="D63:E63"/>
    <mergeCell ref="G63:H63"/>
    <mergeCell ref="I63:J63"/>
    <mergeCell ref="B62:C62"/>
    <mergeCell ref="D62:E62"/>
    <mergeCell ref="G62:H62"/>
    <mergeCell ref="I62:J62"/>
    <mergeCell ref="B65:C65"/>
    <mergeCell ref="D65:E65"/>
    <mergeCell ref="G65:H65"/>
    <mergeCell ref="I65:J65"/>
    <mergeCell ref="B64:C64"/>
    <mergeCell ref="D64:E64"/>
    <mergeCell ref="G64:H64"/>
    <mergeCell ref="I64:J64"/>
    <mergeCell ref="B67:C67"/>
    <mergeCell ref="D67:E67"/>
    <mergeCell ref="G67:H67"/>
    <mergeCell ref="I67:J67"/>
    <mergeCell ref="B66:C66"/>
    <mergeCell ref="D66:E66"/>
    <mergeCell ref="G66:H66"/>
    <mergeCell ref="I66:J66"/>
    <mergeCell ref="B69:C69"/>
    <mergeCell ref="D69:E69"/>
    <mergeCell ref="G69:H69"/>
    <mergeCell ref="I69:J69"/>
    <mergeCell ref="B71:C71"/>
    <mergeCell ref="D71:E71"/>
    <mergeCell ref="G71:H71"/>
    <mergeCell ref="I71:J71"/>
    <mergeCell ref="K61:L61"/>
    <mergeCell ref="K62:L62"/>
    <mergeCell ref="B70:C70"/>
    <mergeCell ref="D70:E70"/>
    <mergeCell ref="G70:H70"/>
    <mergeCell ref="I70:J70"/>
    <mergeCell ref="B68:C68"/>
    <mergeCell ref="D68:E68"/>
    <mergeCell ref="G68:H68"/>
    <mergeCell ref="I68:J68"/>
    <mergeCell ref="K57:L57"/>
    <mergeCell ref="K58:L58"/>
    <mergeCell ref="K59:L59"/>
    <mergeCell ref="K60:L60"/>
    <mergeCell ref="B72:C72"/>
    <mergeCell ref="D72:E72"/>
    <mergeCell ref="G72:H72"/>
    <mergeCell ref="I72:J72"/>
    <mergeCell ref="K65:L65"/>
    <mergeCell ref="K66:L66"/>
    <mergeCell ref="K67:L67"/>
    <mergeCell ref="K68:L68"/>
    <mergeCell ref="K71:L71"/>
    <mergeCell ref="K72:L72"/>
    <mergeCell ref="M57:N57"/>
    <mergeCell ref="M58:N58"/>
    <mergeCell ref="M59:N59"/>
    <mergeCell ref="M60:N60"/>
    <mergeCell ref="M61:N61"/>
    <mergeCell ref="M62:N62"/>
    <mergeCell ref="K63:L63"/>
    <mergeCell ref="K64:L64"/>
    <mergeCell ref="M67:N67"/>
    <mergeCell ref="M68:N68"/>
    <mergeCell ref="K69:L69"/>
    <mergeCell ref="K70:L70"/>
    <mergeCell ref="M69:N69"/>
    <mergeCell ref="M70:N70"/>
    <mergeCell ref="M63:N63"/>
    <mergeCell ref="M64:N64"/>
    <mergeCell ref="M65:N65"/>
    <mergeCell ref="M66:N66"/>
    <mergeCell ref="O57:P57"/>
    <mergeCell ref="O58:P58"/>
    <mergeCell ref="O59:P59"/>
    <mergeCell ref="O60:P60"/>
    <mergeCell ref="M71:N71"/>
    <mergeCell ref="M72:N72"/>
    <mergeCell ref="O65:P65"/>
    <mergeCell ref="O66:P66"/>
    <mergeCell ref="O67:P67"/>
    <mergeCell ref="O68:P68"/>
    <mergeCell ref="O69:P69"/>
    <mergeCell ref="O70:P70"/>
    <mergeCell ref="O71:P71"/>
    <mergeCell ref="O72:P72"/>
    <mergeCell ref="Q61:R61"/>
    <mergeCell ref="Q62:R62"/>
    <mergeCell ref="O63:P63"/>
    <mergeCell ref="O64:P64"/>
    <mergeCell ref="O61:P61"/>
    <mergeCell ref="O62:P62"/>
    <mergeCell ref="Q57:R57"/>
    <mergeCell ref="Q58:R58"/>
    <mergeCell ref="Q59:R59"/>
    <mergeCell ref="Q60:R60"/>
    <mergeCell ref="Q65:R65"/>
    <mergeCell ref="Q66:R66"/>
    <mergeCell ref="Q67:R67"/>
    <mergeCell ref="Q68:R68"/>
    <mergeCell ref="Q71:R71"/>
    <mergeCell ref="Q72:R72"/>
    <mergeCell ref="S57:T57"/>
    <mergeCell ref="S58:T58"/>
    <mergeCell ref="S59:T59"/>
    <mergeCell ref="S60:T60"/>
    <mergeCell ref="S61:T61"/>
    <mergeCell ref="S62:T62"/>
    <mergeCell ref="Q63:R63"/>
    <mergeCell ref="Q64:R64"/>
    <mergeCell ref="S68:T68"/>
    <mergeCell ref="Q69:R69"/>
    <mergeCell ref="Q70:R70"/>
    <mergeCell ref="S69:T69"/>
    <mergeCell ref="S70:T70"/>
    <mergeCell ref="S63:T63"/>
    <mergeCell ref="S64:T64"/>
    <mergeCell ref="S65:T65"/>
    <mergeCell ref="S66:T66"/>
    <mergeCell ref="U57:V57"/>
    <mergeCell ref="U58:V58"/>
    <mergeCell ref="U59:V59"/>
    <mergeCell ref="U60:V60"/>
    <mergeCell ref="S72:T72"/>
    <mergeCell ref="U65:V65"/>
    <mergeCell ref="U66:V66"/>
    <mergeCell ref="U67:V67"/>
    <mergeCell ref="U68:V68"/>
    <mergeCell ref="U69:V69"/>
    <mergeCell ref="U70:V70"/>
    <mergeCell ref="U71:V71"/>
    <mergeCell ref="U72:V72"/>
    <mergeCell ref="S67:T67"/>
    <mergeCell ref="U63:V63"/>
    <mergeCell ref="U64:V64"/>
    <mergeCell ref="U61:V61"/>
    <mergeCell ref="U62:V62"/>
    <mergeCell ref="W57:X57"/>
    <mergeCell ref="W58:X58"/>
    <mergeCell ref="W59:X59"/>
    <mergeCell ref="W60:X60"/>
    <mergeCell ref="W65:X65"/>
    <mergeCell ref="W66:X66"/>
    <mergeCell ref="W67:X67"/>
    <mergeCell ref="W68:X68"/>
    <mergeCell ref="Y61:Z61"/>
    <mergeCell ref="Y62:Z62"/>
    <mergeCell ref="W63:X63"/>
    <mergeCell ref="W64:X64"/>
    <mergeCell ref="W61:X61"/>
    <mergeCell ref="W62:X62"/>
    <mergeCell ref="Y63:Z63"/>
    <mergeCell ref="Y64:Z64"/>
    <mergeCell ref="Y57:Z57"/>
    <mergeCell ref="Y58:Z58"/>
    <mergeCell ref="Y59:Z59"/>
    <mergeCell ref="Y60:Z60"/>
    <mergeCell ref="Y67:Z67"/>
    <mergeCell ref="Y68:Z68"/>
    <mergeCell ref="W69:X69"/>
    <mergeCell ref="W70:X70"/>
    <mergeCell ref="Y65:Z65"/>
    <mergeCell ref="Y66:Z66"/>
    <mergeCell ref="E78:F78"/>
    <mergeCell ref="C79:D79"/>
    <mergeCell ref="E79:F79"/>
    <mergeCell ref="Y69:Z69"/>
    <mergeCell ref="Y70:Z70"/>
    <mergeCell ref="Y71:Z71"/>
    <mergeCell ref="Y72:Z72"/>
    <mergeCell ref="W71:X71"/>
    <mergeCell ref="W72:X72"/>
    <mergeCell ref="S71:T71"/>
    <mergeCell ref="A83:B83"/>
    <mergeCell ref="C80:D80"/>
    <mergeCell ref="C82:D82"/>
    <mergeCell ref="E80:F80"/>
    <mergeCell ref="C81:D81"/>
    <mergeCell ref="E81:F81"/>
    <mergeCell ref="E82:F82"/>
    <mergeCell ref="C83:D83"/>
    <mergeCell ref="E83:F83"/>
    <mergeCell ref="A81:B81"/>
    <mergeCell ref="C84:D84"/>
    <mergeCell ref="E84:F84"/>
    <mergeCell ref="C85:F85"/>
    <mergeCell ref="A88:D88"/>
    <mergeCell ref="A84:B84"/>
    <mergeCell ref="A85:B85"/>
    <mergeCell ref="A89:B89"/>
    <mergeCell ref="C89:D89"/>
    <mergeCell ref="E89:F89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5:B95"/>
    <mergeCell ref="C95:D95"/>
    <mergeCell ref="E95:F95"/>
    <mergeCell ref="A96:B96"/>
    <mergeCell ref="C96:D96"/>
    <mergeCell ref="E96:F96"/>
    <mergeCell ref="B107:C107"/>
    <mergeCell ref="D107:E107"/>
    <mergeCell ref="A97:B97"/>
    <mergeCell ref="C97:F97"/>
    <mergeCell ref="B103:C103"/>
    <mergeCell ref="D103:E103"/>
    <mergeCell ref="A100:C100"/>
    <mergeCell ref="B104:C104"/>
    <mergeCell ref="D104:E104"/>
    <mergeCell ref="B105:C105"/>
    <mergeCell ref="D105:E105"/>
    <mergeCell ref="B106:C106"/>
    <mergeCell ref="D106:E106"/>
    <mergeCell ref="B113:C113"/>
    <mergeCell ref="D113:E113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9:C119"/>
    <mergeCell ref="D119:E119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27:C127"/>
    <mergeCell ref="D127:E127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A125:F125"/>
    <mergeCell ref="B126:C126"/>
    <mergeCell ref="D126:E126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41:C141"/>
    <mergeCell ref="D141:E141"/>
    <mergeCell ref="B134:C134"/>
    <mergeCell ref="D134:E134"/>
    <mergeCell ref="B135:C135"/>
    <mergeCell ref="D135:E135"/>
    <mergeCell ref="B136:C136"/>
    <mergeCell ref="D136:E136"/>
    <mergeCell ref="A138:F138"/>
    <mergeCell ref="B139:C139"/>
    <mergeCell ref="D139:E139"/>
    <mergeCell ref="B140:C140"/>
    <mergeCell ref="D140:E140"/>
    <mergeCell ref="B146:C146"/>
    <mergeCell ref="D146:E146"/>
    <mergeCell ref="B147:C147"/>
    <mergeCell ref="D147:E147"/>
    <mergeCell ref="H107:I107"/>
    <mergeCell ref="H108:I108"/>
    <mergeCell ref="B145:C145"/>
    <mergeCell ref="D145:E145"/>
    <mergeCell ref="B142:C142"/>
    <mergeCell ref="D142:E142"/>
    <mergeCell ref="B143:C143"/>
    <mergeCell ref="D143:E143"/>
    <mergeCell ref="B144:C144"/>
    <mergeCell ref="D144:E144"/>
    <mergeCell ref="H103:I103"/>
    <mergeCell ref="H104:I104"/>
    <mergeCell ref="H105:I105"/>
    <mergeCell ref="H106:I106"/>
    <mergeCell ref="B148:C148"/>
    <mergeCell ref="D148:E148"/>
    <mergeCell ref="B149:C149"/>
    <mergeCell ref="D149:E149"/>
    <mergeCell ref="H117:I117"/>
    <mergeCell ref="H118:I118"/>
    <mergeCell ref="H109:I109"/>
    <mergeCell ref="H110:I110"/>
    <mergeCell ref="H111:I111"/>
    <mergeCell ref="H112:I112"/>
    <mergeCell ref="H113:I113"/>
    <mergeCell ref="H114:I114"/>
    <mergeCell ref="A181:G181"/>
    <mergeCell ref="A183:C183"/>
    <mergeCell ref="H123:I123"/>
    <mergeCell ref="A102:I102"/>
    <mergeCell ref="H119:I119"/>
    <mergeCell ref="H120:I120"/>
    <mergeCell ref="H121:I121"/>
    <mergeCell ref="H122:I122"/>
    <mergeCell ref="H115:I115"/>
    <mergeCell ref="H116:I116"/>
    <mergeCell ref="A152:G152"/>
    <mergeCell ref="A170:G170"/>
    <mergeCell ref="A153:AC168"/>
    <mergeCell ref="A171:AC178"/>
    <mergeCell ref="A184:C184"/>
    <mergeCell ref="A182:C182"/>
    <mergeCell ref="E182:AC182"/>
    <mergeCell ref="E183:AC183"/>
    <mergeCell ref="E184:AC184"/>
    <mergeCell ref="A186:C186"/>
    <mergeCell ref="A187:C187"/>
    <mergeCell ref="A188:C188"/>
    <mergeCell ref="E185:AC185"/>
    <mergeCell ref="E186:AC186"/>
    <mergeCell ref="E187:AC187"/>
    <mergeCell ref="E188:AC188"/>
    <mergeCell ref="A185:C185"/>
    <mergeCell ref="A211:G211"/>
    <mergeCell ref="A229:C229"/>
    <mergeCell ref="D229:K229"/>
    <mergeCell ref="A212:AC227"/>
    <mergeCell ref="A191:J191"/>
    <mergeCell ref="A201:J201"/>
    <mergeCell ref="A192:AC199"/>
    <mergeCell ref="A202:AC209"/>
  </mergeCells>
  <dataValidations count="1">
    <dataValidation type="list" allowBlank="1" showInputMessage="1" showErrorMessage="1" sqref="H104:I123">
      <formula1>"wzorowe, bardzo dobre"</formula1>
    </dataValidation>
  </dataValidations>
  <printOptions/>
  <pageMargins left="0.36" right="0.31" top="0.39" bottom="0.51" header="0.39" footer="0.5"/>
  <pageSetup orientation="portrait" paperSize="9" scale="34" r:id="rId1"/>
  <rowBreaks count="1" manualBreakCount="1"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8"/>
  <sheetViews>
    <sheetView showGridLines="0"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.140625" style="66" bestFit="1" customWidth="1"/>
    <col min="2" max="2" width="17.7109375" style="66" customWidth="1"/>
    <col min="3" max="3" width="24.57421875" style="66" customWidth="1"/>
    <col min="4" max="4" width="22.7109375" style="66" bestFit="1" customWidth="1"/>
    <col min="5" max="18" width="6.00390625" style="66" bestFit="1" customWidth="1"/>
    <col min="19" max="19" width="8.140625" style="66" customWidth="1"/>
    <col min="20" max="21" width="6.00390625" style="66" bestFit="1" customWidth="1"/>
    <col min="22" max="22" width="6.28125" style="66" bestFit="1" customWidth="1"/>
    <col min="23" max="23" width="7.00390625" style="66" customWidth="1"/>
    <col min="24" max="24" width="9.421875" style="51" bestFit="1" customWidth="1"/>
    <col min="25" max="26" width="10.140625" style="51" bestFit="1" customWidth="1"/>
    <col min="27" max="27" width="4.8515625" style="85" bestFit="1" customWidth="1"/>
    <col min="28" max="33" width="4.57421875" style="85" customWidth="1"/>
    <col min="34" max="34" width="4.8515625" style="51" bestFit="1" customWidth="1"/>
    <col min="35" max="35" width="5.57421875" style="51" customWidth="1"/>
    <col min="36" max="16384" width="9.140625" style="51" customWidth="1"/>
  </cols>
  <sheetData>
    <row r="1" spans="1:35" ht="15">
      <c r="A1" s="196" t="s">
        <v>18</v>
      </c>
      <c r="B1" s="205" t="s">
        <v>20</v>
      </c>
      <c r="C1" s="205" t="s">
        <v>19</v>
      </c>
      <c r="D1" s="207" t="s">
        <v>52</v>
      </c>
      <c r="E1" s="205" t="s">
        <v>65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13"/>
      <c r="X1" s="198" t="s">
        <v>66</v>
      </c>
      <c r="Y1" s="209" t="s">
        <v>70</v>
      </c>
      <c r="Z1" s="211" t="s">
        <v>69</v>
      </c>
      <c r="AA1" s="219" t="s">
        <v>81</v>
      </c>
      <c r="AB1" s="220"/>
      <c r="AC1" s="220"/>
      <c r="AD1" s="220"/>
      <c r="AE1" s="220"/>
      <c r="AF1" s="220"/>
      <c r="AG1" s="220"/>
      <c r="AH1" s="220"/>
      <c r="AI1" s="221"/>
    </row>
    <row r="2" spans="1:35" ht="181.5" customHeight="1">
      <c r="A2" s="197"/>
      <c r="B2" s="206"/>
      <c r="C2" s="206"/>
      <c r="D2" s="208"/>
      <c r="E2" s="1" t="s">
        <v>60</v>
      </c>
      <c r="F2" s="1" t="s">
        <v>105</v>
      </c>
      <c r="G2" s="1" t="s">
        <v>106</v>
      </c>
      <c r="H2" s="1" t="s">
        <v>104</v>
      </c>
      <c r="I2" s="1" t="s">
        <v>61</v>
      </c>
      <c r="J2" s="1" t="s">
        <v>62</v>
      </c>
      <c r="K2" s="1" t="s">
        <v>122</v>
      </c>
      <c r="L2" s="1" t="s">
        <v>123</v>
      </c>
      <c r="M2" s="1" t="s">
        <v>124</v>
      </c>
      <c r="N2" s="1" t="s">
        <v>125</v>
      </c>
      <c r="O2" s="1" t="s">
        <v>126</v>
      </c>
      <c r="P2" s="1" t="s">
        <v>127</v>
      </c>
      <c r="Q2" s="1" t="s">
        <v>63</v>
      </c>
      <c r="R2" s="1" t="s">
        <v>128</v>
      </c>
      <c r="S2" s="1" t="s">
        <v>129</v>
      </c>
      <c r="T2" s="1" t="s">
        <v>130</v>
      </c>
      <c r="U2" s="1" t="s">
        <v>131</v>
      </c>
      <c r="V2" s="1" t="s">
        <v>64</v>
      </c>
      <c r="W2" s="2"/>
      <c r="X2" s="199"/>
      <c r="Y2" s="210"/>
      <c r="Z2" s="212"/>
      <c r="AA2" s="52" t="s">
        <v>39</v>
      </c>
      <c r="AB2" s="53" t="s">
        <v>40</v>
      </c>
      <c r="AC2" s="53" t="s">
        <v>41</v>
      </c>
      <c r="AD2" s="53" t="s">
        <v>42</v>
      </c>
      <c r="AE2" s="53" t="s">
        <v>43</v>
      </c>
      <c r="AF2" s="53" t="s">
        <v>44</v>
      </c>
      <c r="AG2" s="53" t="s">
        <v>71</v>
      </c>
      <c r="AH2" s="53" t="s">
        <v>67</v>
      </c>
      <c r="AI2" s="54" t="s">
        <v>68</v>
      </c>
    </row>
    <row r="3" spans="1:35" ht="15">
      <c r="A3" s="55">
        <v>1</v>
      </c>
      <c r="B3" s="7"/>
      <c r="C3" s="7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56">
        <f>IF(E3="","",AVERAGE(E3:W3))</f>
      </c>
      <c r="Y3" s="57">
        <f>IF(E3="","",AND(AF3=0,AE3=0,AD3=0))</f>
      </c>
      <c r="Z3" s="58">
        <f>IF(E3="","",AND(OR(D3="bardzo dobre",D3="wzorowe"),X3&gt;=4.75))</f>
      </c>
      <c r="AA3" s="59">
        <f>COUNTIF($E3:$W3,"6")</f>
        <v>0</v>
      </c>
      <c r="AB3" s="60">
        <f>COUNTIF($E3:$W3,"5")</f>
        <v>0</v>
      </c>
      <c r="AC3" s="60">
        <f>COUNTIF($E3:$W3,"4")</f>
        <v>0</v>
      </c>
      <c r="AD3" s="60">
        <f>COUNTIF($E3:$W3,"3")</f>
        <v>0</v>
      </c>
      <c r="AE3" s="60">
        <f>COUNTIF($E3:$W3,"2")</f>
        <v>0</v>
      </c>
      <c r="AF3" s="60">
        <f>COUNTIF($E3:$W3,"1")</f>
        <v>0</v>
      </c>
      <c r="AG3" s="60">
        <f>COUNTIF($E3:$W3,"zal")</f>
        <v>0</v>
      </c>
      <c r="AH3" s="60">
        <f>COUNTIF($E3:$W3,"zw")</f>
        <v>0</v>
      </c>
      <c r="AI3" s="61">
        <f>COUNTIF($E3:$W3,"niekl")</f>
        <v>0</v>
      </c>
    </row>
    <row r="4" spans="1:35" ht="15">
      <c r="A4" s="55">
        <v>2</v>
      </c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56">
        <f aca="true" t="shared" si="0" ref="X4:X37">IF(E4="","",AVERAGE(E4:W4))</f>
      </c>
      <c r="Y4" s="57">
        <f aca="true" t="shared" si="1" ref="Y4:Y37">IF(E4="","",AND(AF4=0,AE4=0,AD4=0))</f>
      </c>
      <c r="Z4" s="58">
        <f aca="true" t="shared" si="2" ref="Z4:Z37">IF(E4="","",AND(OR(D4="bardzo dobre",D4="wzorowe"),X4&gt;=4.75))</f>
      </c>
      <c r="AA4" s="59">
        <f aca="true" t="shared" si="3" ref="AA4:AA37">COUNTIF($E4:$W4,"6")</f>
        <v>0</v>
      </c>
      <c r="AB4" s="60">
        <f aca="true" t="shared" si="4" ref="AB4:AB37">COUNTIF($E4:$W4,"5")</f>
        <v>0</v>
      </c>
      <c r="AC4" s="60">
        <f aca="true" t="shared" si="5" ref="AC4:AC37">COUNTIF($E4:$W4,"4")</f>
        <v>0</v>
      </c>
      <c r="AD4" s="60">
        <f aca="true" t="shared" si="6" ref="AD4:AD37">COUNTIF($E4:$W4,"3")</f>
        <v>0</v>
      </c>
      <c r="AE4" s="60">
        <f aca="true" t="shared" si="7" ref="AE4:AE37">COUNTIF($E4:$W4,"2")</f>
        <v>0</v>
      </c>
      <c r="AF4" s="60">
        <f aca="true" t="shared" si="8" ref="AF4:AF37">COUNTIF($E4:$W4,"1")</f>
        <v>0</v>
      </c>
      <c r="AG4" s="60">
        <f aca="true" t="shared" si="9" ref="AG4:AG37">COUNTIF($E4:$W4,"zal")</f>
        <v>0</v>
      </c>
      <c r="AH4" s="60">
        <f aca="true" t="shared" si="10" ref="AH4:AH37">COUNTIF($E4:$W4,"zw")</f>
        <v>0</v>
      </c>
      <c r="AI4" s="61">
        <f aca="true" t="shared" si="11" ref="AI4:AI37">COUNTIF($E4:$W4,"niekl")</f>
        <v>0</v>
      </c>
    </row>
    <row r="5" spans="1:35" ht="15">
      <c r="A5" s="55">
        <v>3</v>
      </c>
      <c r="B5" s="7"/>
      <c r="C5" s="7"/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56">
        <f t="shared" si="0"/>
      </c>
      <c r="Y5" s="57">
        <f t="shared" si="1"/>
      </c>
      <c r="Z5" s="58">
        <f>IF(E5="","",AND(OR(D5="bardzo dobre",D5="wzorowe"),X5&gt;=4.75))</f>
      </c>
      <c r="AA5" s="59">
        <f t="shared" si="3"/>
        <v>0</v>
      </c>
      <c r="AB5" s="60">
        <f t="shared" si="4"/>
        <v>0</v>
      </c>
      <c r="AC5" s="60">
        <f t="shared" si="5"/>
        <v>0</v>
      </c>
      <c r="AD5" s="60">
        <f t="shared" si="6"/>
        <v>0</v>
      </c>
      <c r="AE5" s="60">
        <f t="shared" si="7"/>
        <v>0</v>
      </c>
      <c r="AF5" s="60">
        <f t="shared" si="8"/>
        <v>0</v>
      </c>
      <c r="AG5" s="60">
        <f t="shared" si="9"/>
        <v>0</v>
      </c>
      <c r="AH5" s="60">
        <f t="shared" si="10"/>
        <v>0</v>
      </c>
      <c r="AI5" s="61">
        <f t="shared" si="11"/>
        <v>0</v>
      </c>
    </row>
    <row r="6" spans="1:35" ht="15">
      <c r="A6" s="55">
        <v>4</v>
      </c>
      <c r="B6" s="7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56">
        <f t="shared" si="0"/>
      </c>
      <c r="Y6" s="57">
        <f t="shared" si="1"/>
      </c>
      <c r="Z6" s="58">
        <f t="shared" si="2"/>
      </c>
      <c r="AA6" s="59">
        <f t="shared" si="3"/>
        <v>0</v>
      </c>
      <c r="AB6" s="60">
        <f t="shared" si="4"/>
        <v>0</v>
      </c>
      <c r="AC6" s="60">
        <f t="shared" si="5"/>
        <v>0</v>
      </c>
      <c r="AD6" s="60">
        <f t="shared" si="6"/>
        <v>0</v>
      </c>
      <c r="AE6" s="60">
        <f t="shared" si="7"/>
        <v>0</v>
      </c>
      <c r="AF6" s="60">
        <f t="shared" si="8"/>
        <v>0</v>
      </c>
      <c r="AG6" s="60">
        <f t="shared" si="9"/>
        <v>0</v>
      </c>
      <c r="AH6" s="60">
        <f t="shared" si="10"/>
        <v>0</v>
      </c>
      <c r="AI6" s="61">
        <f t="shared" si="11"/>
        <v>0</v>
      </c>
    </row>
    <row r="7" spans="1:35" ht="15">
      <c r="A7" s="55">
        <v>5</v>
      </c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56">
        <f t="shared" si="0"/>
      </c>
      <c r="Y7" s="57">
        <f t="shared" si="1"/>
      </c>
      <c r="Z7" s="58">
        <f t="shared" si="2"/>
      </c>
      <c r="AA7" s="59">
        <f t="shared" si="3"/>
        <v>0</v>
      </c>
      <c r="AB7" s="60">
        <f t="shared" si="4"/>
        <v>0</v>
      </c>
      <c r="AC7" s="60">
        <f t="shared" si="5"/>
        <v>0</v>
      </c>
      <c r="AD7" s="60">
        <f t="shared" si="6"/>
        <v>0</v>
      </c>
      <c r="AE7" s="60">
        <f t="shared" si="7"/>
        <v>0</v>
      </c>
      <c r="AF7" s="60">
        <f t="shared" si="8"/>
        <v>0</v>
      </c>
      <c r="AG7" s="60">
        <f t="shared" si="9"/>
        <v>0</v>
      </c>
      <c r="AH7" s="60">
        <f t="shared" si="10"/>
        <v>0</v>
      </c>
      <c r="AI7" s="61">
        <f t="shared" si="11"/>
        <v>0</v>
      </c>
    </row>
    <row r="8" spans="1:35" ht="15">
      <c r="A8" s="55">
        <v>6</v>
      </c>
      <c r="B8" s="7"/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56">
        <f t="shared" si="0"/>
      </c>
      <c r="Y8" s="57">
        <f t="shared" si="1"/>
      </c>
      <c r="Z8" s="58">
        <f t="shared" si="2"/>
      </c>
      <c r="AA8" s="59">
        <f t="shared" si="3"/>
        <v>0</v>
      </c>
      <c r="AB8" s="60">
        <f t="shared" si="4"/>
        <v>0</v>
      </c>
      <c r="AC8" s="60">
        <f t="shared" si="5"/>
        <v>0</v>
      </c>
      <c r="AD8" s="60">
        <f t="shared" si="6"/>
        <v>0</v>
      </c>
      <c r="AE8" s="60">
        <f t="shared" si="7"/>
        <v>0</v>
      </c>
      <c r="AF8" s="60">
        <f t="shared" si="8"/>
        <v>0</v>
      </c>
      <c r="AG8" s="60">
        <f t="shared" si="9"/>
        <v>0</v>
      </c>
      <c r="AH8" s="60">
        <f t="shared" si="10"/>
        <v>0</v>
      </c>
      <c r="AI8" s="61">
        <f t="shared" si="11"/>
        <v>0</v>
      </c>
    </row>
    <row r="9" spans="1:35" ht="15">
      <c r="A9" s="55">
        <v>7</v>
      </c>
      <c r="B9" s="7"/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56">
        <f t="shared" si="0"/>
      </c>
      <c r="Y9" s="57">
        <f t="shared" si="1"/>
      </c>
      <c r="Z9" s="58">
        <f t="shared" si="2"/>
      </c>
      <c r="AA9" s="59">
        <f t="shared" si="3"/>
        <v>0</v>
      </c>
      <c r="AB9" s="60">
        <f t="shared" si="4"/>
        <v>0</v>
      </c>
      <c r="AC9" s="60">
        <f t="shared" si="5"/>
        <v>0</v>
      </c>
      <c r="AD9" s="60">
        <f t="shared" si="6"/>
        <v>0</v>
      </c>
      <c r="AE9" s="60">
        <f t="shared" si="7"/>
        <v>0</v>
      </c>
      <c r="AF9" s="60">
        <f t="shared" si="8"/>
        <v>0</v>
      </c>
      <c r="AG9" s="60">
        <f t="shared" si="9"/>
        <v>0</v>
      </c>
      <c r="AH9" s="60">
        <f t="shared" si="10"/>
        <v>0</v>
      </c>
      <c r="AI9" s="61">
        <f t="shared" si="11"/>
        <v>0</v>
      </c>
    </row>
    <row r="10" spans="1:35" ht="15">
      <c r="A10" s="55">
        <v>8</v>
      </c>
      <c r="B10" s="7"/>
      <c r="C10" s="7"/>
      <c r="D10" s="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56">
        <f t="shared" si="0"/>
      </c>
      <c r="Y10" s="57">
        <f t="shared" si="1"/>
      </c>
      <c r="Z10" s="58">
        <f t="shared" si="2"/>
      </c>
      <c r="AA10" s="59">
        <f t="shared" si="3"/>
        <v>0</v>
      </c>
      <c r="AB10" s="60">
        <f t="shared" si="4"/>
        <v>0</v>
      </c>
      <c r="AC10" s="60">
        <f t="shared" si="5"/>
        <v>0</v>
      </c>
      <c r="AD10" s="60">
        <f t="shared" si="6"/>
        <v>0</v>
      </c>
      <c r="AE10" s="60">
        <f t="shared" si="7"/>
        <v>0</v>
      </c>
      <c r="AF10" s="60">
        <f t="shared" si="8"/>
        <v>0</v>
      </c>
      <c r="AG10" s="60">
        <f t="shared" si="9"/>
        <v>0</v>
      </c>
      <c r="AH10" s="60">
        <f t="shared" si="10"/>
        <v>0</v>
      </c>
      <c r="AI10" s="61">
        <f t="shared" si="11"/>
        <v>0</v>
      </c>
    </row>
    <row r="11" spans="1:35" ht="15">
      <c r="A11" s="55">
        <v>9</v>
      </c>
      <c r="B11" s="7"/>
      <c r="C11" s="7"/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56">
        <f t="shared" si="0"/>
      </c>
      <c r="Y11" s="57">
        <f t="shared" si="1"/>
      </c>
      <c r="Z11" s="58">
        <f t="shared" si="2"/>
      </c>
      <c r="AA11" s="59">
        <f t="shared" si="3"/>
        <v>0</v>
      </c>
      <c r="AB11" s="60">
        <f t="shared" si="4"/>
        <v>0</v>
      </c>
      <c r="AC11" s="60">
        <f t="shared" si="5"/>
        <v>0</v>
      </c>
      <c r="AD11" s="60">
        <f t="shared" si="6"/>
        <v>0</v>
      </c>
      <c r="AE11" s="60">
        <f t="shared" si="7"/>
        <v>0</v>
      </c>
      <c r="AF11" s="60">
        <f t="shared" si="8"/>
        <v>0</v>
      </c>
      <c r="AG11" s="60">
        <f t="shared" si="9"/>
        <v>0</v>
      </c>
      <c r="AH11" s="60">
        <f t="shared" si="10"/>
        <v>0</v>
      </c>
      <c r="AI11" s="61">
        <f t="shared" si="11"/>
        <v>0</v>
      </c>
    </row>
    <row r="12" spans="1:35" ht="15">
      <c r="A12" s="55">
        <v>10</v>
      </c>
      <c r="B12" s="7"/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56">
        <f t="shared" si="0"/>
      </c>
      <c r="Y12" s="57">
        <f t="shared" si="1"/>
      </c>
      <c r="Z12" s="58">
        <f t="shared" si="2"/>
      </c>
      <c r="AA12" s="59">
        <f t="shared" si="3"/>
        <v>0</v>
      </c>
      <c r="AB12" s="60">
        <f t="shared" si="4"/>
        <v>0</v>
      </c>
      <c r="AC12" s="60">
        <f t="shared" si="5"/>
        <v>0</v>
      </c>
      <c r="AD12" s="60">
        <f t="shared" si="6"/>
        <v>0</v>
      </c>
      <c r="AE12" s="60">
        <f t="shared" si="7"/>
        <v>0</v>
      </c>
      <c r="AF12" s="60">
        <f t="shared" si="8"/>
        <v>0</v>
      </c>
      <c r="AG12" s="60">
        <f t="shared" si="9"/>
        <v>0</v>
      </c>
      <c r="AH12" s="60">
        <f t="shared" si="10"/>
        <v>0</v>
      </c>
      <c r="AI12" s="61">
        <f t="shared" si="11"/>
        <v>0</v>
      </c>
    </row>
    <row r="13" spans="1:35" ht="15">
      <c r="A13" s="55">
        <v>11</v>
      </c>
      <c r="B13" s="7"/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56">
        <f t="shared" si="0"/>
      </c>
      <c r="Y13" s="57">
        <f t="shared" si="1"/>
      </c>
      <c r="Z13" s="58">
        <f t="shared" si="2"/>
      </c>
      <c r="AA13" s="59">
        <f t="shared" si="3"/>
        <v>0</v>
      </c>
      <c r="AB13" s="60">
        <f t="shared" si="4"/>
        <v>0</v>
      </c>
      <c r="AC13" s="60">
        <f t="shared" si="5"/>
        <v>0</v>
      </c>
      <c r="AD13" s="60">
        <f t="shared" si="6"/>
        <v>0</v>
      </c>
      <c r="AE13" s="60">
        <f t="shared" si="7"/>
        <v>0</v>
      </c>
      <c r="AF13" s="60">
        <f t="shared" si="8"/>
        <v>0</v>
      </c>
      <c r="AG13" s="60">
        <f t="shared" si="9"/>
        <v>0</v>
      </c>
      <c r="AH13" s="60">
        <f t="shared" si="10"/>
        <v>0</v>
      </c>
      <c r="AI13" s="61">
        <f t="shared" si="11"/>
        <v>0</v>
      </c>
    </row>
    <row r="14" spans="1:35" ht="15">
      <c r="A14" s="55">
        <v>12</v>
      </c>
      <c r="B14" s="7"/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56">
        <f t="shared" si="0"/>
      </c>
      <c r="Y14" s="57">
        <f t="shared" si="1"/>
      </c>
      <c r="Z14" s="58">
        <f t="shared" si="2"/>
      </c>
      <c r="AA14" s="59">
        <f t="shared" si="3"/>
        <v>0</v>
      </c>
      <c r="AB14" s="60">
        <f t="shared" si="4"/>
        <v>0</v>
      </c>
      <c r="AC14" s="60">
        <f t="shared" si="5"/>
        <v>0</v>
      </c>
      <c r="AD14" s="60">
        <f t="shared" si="6"/>
        <v>0</v>
      </c>
      <c r="AE14" s="60">
        <f t="shared" si="7"/>
        <v>0</v>
      </c>
      <c r="AF14" s="60">
        <f t="shared" si="8"/>
        <v>0</v>
      </c>
      <c r="AG14" s="60">
        <f t="shared" si="9"/>
        <v>0</v>
      </c>
      <c r="AH14" s="60">
        <f t="shared" si="10"/>
        <v>0</v>
      </c>
      <c r="AI14" s="61">
        <f t="shared" si="11"/>
        <v>0</v>
      </c>
    </row>
    <row r="15" spans="1:35" ht="15">
      <c r="A15" s="55">
        <v>13</v>
      </c>
      <c r="B15" s="7"/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56">
        <f t="shared" si="0"/>
      </c>
      <c r="Y15" s="57">
        <f t="shared" si="1"/>
      </c>
      <c r="Z15" s="58">
        <f t="shared" si="2"/>
      </c>
      <c r="AA15" s="59">
        <f t="shared" si="3"/>
        <v>0</v>
      </c>
      <c r="AB15" s="60">
        <f t="shared" si="4"/>
        <v>0</v>
      </c>
      <c r="AC15" s="60">
        <f t="shared" si="5"/>
        <v>0</v>
      </c>
      <c r="AD15" s="60">
        <f t="shared" si="6"/>
        <v>0</v>
      </c>
      <c r="AE15" s="60">
        <f t="shared" si="7"/>
        <v>0</v>
      </c>
      <c r="AF15" s="60">
        <f t="shared" si="8"/>
        <v>0</v>
      </c>
      <c r="AG15" s="60">
        <f t="shared" si="9"/>
        <v>0</v>
      </c>
      <c r="AH15" s="60">
        <f t="shared" si="10"/>
        <v>0</v>
      </c>
      <c r="AI15" s="61">
        <f t="shared" si="11"/>
        <v>0</v>
      </c>
    </row>
    <row r="16" spans="1:35" ht="15">
      <c r="A16" s="55">
        <v>14</v>
      </c>
      <c r="B16" s="7"/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56">
        <f t="shared" si="0"/>
      </c>
      <c r="Y16" s="57">
        <f t="shared" si="1"/>
      </c>
      <c r="Z16" s="58">
        <f t="shared" si="2"/>
      </c>
      <c r="AA16" s="59">
        <f t="shared" si="3"/>
        <v>0</v>
      </c>
      <c r="AB16" s="60">
        <f t="shared" si="4"/>
        <v>0</v>
      </c>
      <c r="AC16" s="60">
        <f t="shared" si="5"/>
        <v>0</v>
      </c>
      <c r="AD16" s="60">
        <f t="shared" si="6"/>
        <v>0</v>
      </c>
      <c r="AE16" s="60">
        <f t="shared" si="7"/>
        <v>0</v>
      </c>
      <c r="AF16" s="60">
        <f t="shared" si="8"/>
        <v>0</v>
      </c>
      <c r="AG16" s="60">
        <f t="shared" si="9"/>
        <v>0</v>
      </c>
      <c r="AH16" s="60">
        <f t="shared" si="10"/>
        <v>0</v>
      </c>
      <c r="AI16" s="61">
        <f t="shared" si="11"/>
        <v>0</v>
      </c>
    </row>
    <row r="17" spans="1:35" ht="15">
      <c r="A17" s="55">
        <v>15</v>
      </c>
      <c r="B17" s="7"/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56">
        <f t="shared" si="0"/>
      </c>
      <c r="Y17" s="57">
        <f t="shared" si="1"/>
      </c>
      <c r="Z17" s="58">
        <f t="shared" si="2"/>
      </c>
      <c r="AA17" s="59">
        <f t="shared" si="3"/>
        <v>0</v>
      </c>
      <c r="AB17" s="60">
        <f t="shared" si="4"/>
        <v>0</v>
      </c>
      <c r="AC17" s="60">
        <f t="shared" si="5"/>
        <v>0</v>
      </c>
      <c r="AD17" s="60">
        <f t="shared" si="6"/>
        <v>0</v>
      </c>
      <c r="AE17" s="60">
        <f t="shared" si="7"/>
        <v>0</v>
      </c>
      <c r="AF17" s="60">
        <f t="shared" si="8"/>
        <v>0</v>
      </c>
      <c r="AG17" s="60">
        <f t="shared" si="9"/>
        <v>0</v>
      </c>
      <c r="AH17" s="60">
        <f t="shared" si="10"/>
        <v>0</v>
      </c>
      <c r="AI17" s="61">
        <f t="shared" si="11"/>
        <v>0</v>
      </c>
    </row>
    <row r="18" spans="1:35" ht="15">
      <c r="A18" s="55">
        <v>16</v>
      </c>
      <c r="B18" s="7"/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56">
        <f t="shared" si="0"/>
      </c>
      <c r="Y18" s="57">
        <f t="shared" si="1"/>
      </c>
      <c r="Z18" s="58">
        <f t="shared" si="2"/>
      </c>
      <c r="AA18" s="59">
        <f t="shared" si="3"/>
        <v>0</v>
      </c>
      <c r="AB18" s="60">
        <f t="shared" si="4"/>
        <v>0</v>
      </c>
      <c r="AC18" s="60">
        <f t="shared" si="5"/>
        <v>0</v>
      </c>
      <c r="AD18" s="60">
        <f t="shared" si="6"/>
        <v>0</v>
      </c>
      <c r="AE18" s="60">
        <f t="shared" si="7"/>
        <v>0</v>
      </c>
      <c r="AF18" s="60">
        <f t="shared" si="8"/>
        <v>0</v>
      </c>
      <c r="AG18" s="60">
        <f t="shared" si="9"/>
        <v>0</v>
      </c>
      <c r="AH18" s="60">
        <f t="shared" si="10"/>
        <v>0</v>
      </c>
      <c r="AI18" s="61">
        <f t="shared" si="11"/>
        <v>0</v>
      </c>
    </row>
    <row r="19" spans="1:35" ht="15">
      <c r="A19" s="55">
        <v>17</v>
      </c>
      <c r="B19" s="7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56">
        <f t="shared" si="0"/>
      </c>
      <c r="Y19" s="57">
        <f t="shared" si="1"/>
      </c>
      <c r="Z19" s="58">
        <f t="shared" si="2"/>
      </c>
      <c r="AA19" s="59">
        <f t="shared" si="3"/>
        <v>0</v>
      </c>
      <c r="AB19" s="60">
        <f t="shared" si="4"/>
        <v>0</v>
      </c>
      <c r="AC19" s="60">
        <f t="shared" si="5"/>
        <v>0</v>
      </c>
      <c r="AD19" s="60">
        <f t="shared" si="6"/>
        <v>0</v>
      </c>
      <c r="AE19" s="60">
        <f t="shared" si="7"/>
        <v>0</v>
      </c>
      <c r="AF19" s="60">
        <f t="shared" si="8"/>
        <v>0</v>
      </c>
      <c r="AG19" s="60">
        <f t="shared" si="9"/>
        <v>0</v>
      </c>
      <c r="AH19" s="60">
        <f t="shared" si="10"/>
        <v>0</v>
      </c>
      <c r="AI19" s="61">
        <f t="shared" si="11"/>
        <v>0</v>
      </c>
    </row>
    <row r="20" spans="1:35" ht="15">
      <c r="A20" s="55">
        <v>18</v>
      </c>
      <c r="B20" s="7"/>
      <c r="C20" s="7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56">
        <f t="shared" si="0"/>
      </c>
      <c r="Y20" s="57">
        <f t="shared" si="1"/>
      </c>
      <c r="Z20" s="58">
        <f t="shared" si="2"/>
      </c>
      <c r="AA20" s="59">
        <f t="shared" si="3"/>
        <v>0</v>
      </c>
      <c r="AB20" s="60">
        <f t="shared" si="4"/>
        <v>0</v>
      </c>
      <c r="AC20" s="60">
        <f t="shared" si="5"/>
        <v>0</v>
      </c>
      <c r="AD20" s="60">
        <f t="shared" si="6"/>
        <v>0</v>
      </c>
      <c r="AE20" s="60">
        <f t="shared" si="7"/>
        <v>0</v>
      </c>
      <c r="AF20" s="60">
        <f t="shared" si="8"/>
        <v>0</v>
      </c>
      <c r="AG20" s="60">
        <f t="shared" si="9"/>
        <v>0</v>
      </c>
      <c r="AH20" s="60">
        <f t="shared" si="10"/>
        <v>0</v>
      </c>
      <c r="AI20" s="61">
        <f t="shared" si="11"/>
        <v>0</v>
      </c>
    </row>
    <row r="21" spans="1:35" ht="15">
      <c r="A21" s="55">
        <v>19</v>
      </c>
      <c r="B21" s="7"/>
      <c r="C21" s="7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  <c r="X21" s="56">
        <f t="shared" si="0"/>
      </c>
      <c r="Y21" s="57">
        <f t="shared" si="1"/>
      </c>
      <c r="Z21" s="58">
        <f t="shared" si="2"/>
      </c>
      <c r="AA21" s="59">
        <f t="shared" si="3"/>
        <v>0</v>
      </c>
      <c r="AB21" s="60">
        <f t="shared" si="4"/>
        <v>0</v>
      </c>
      <c r="AC21" s="60">
        <f t="shared" si="5"/>
        <v>0</v>
      </c>
      <c r="AD21" s="60">
        <f t="shared" si="6"/>
        <v>0</v>
      </c>
      <c r="AE21" s="60">
        <f t="shared" si="7"/>
        <v>0</v>
      </c>
      <c r="AF21" s="60">
        <f t="shared" si="8"/>
        <v>0</v>
      </c>
      <c r="AG21" s="60">
        <f t="shared" si="9"/>
        <v>0</v>
      </c>
      <c r="AH21" s="60">
        <f t="shared" si="10"/>
        <v>0</v>
      </c>
      <c r="AI21" s="61">
        <f t="shared" si="11"/>
        <v>0</v>
      </c>
    </row>
    <row r="22" spans="1:35" ht="15">
      <c r="A22" s="55">
        <v>20</v>
      </c>
      <c r="B22" s="7"/>
      <c r="C22" s="7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56">
        <f t="shared" si="0"/>
      </c>
      <c r="Y22" s="57">
        <f t="shared" si="1"/>
      </c>
      <c r="Z22" s="58">
        <f t="shared" si="2"/>
      </c>
      <c r="AA22" s="59">
        <f t="shared" si="3"/>
        <v>0</v>
      </c>
      <c r="AB22" s="60">
        <f t="shared" si="4"/>
        <v>0</v>
      </c>
      <c r="AC22" s="60">
        <f t="shared" si="5"/>
        <v>0</v>
      </c>
      <c r="AD22" s="60">
        <f t="shared" si="6"/>
        <v>0</v>
      </c>
      <c r="AE22" s="60">
        <f t="shared" si="7"/>
        <v>0</v>
      </c>
      <c r="AF22" s="60">
        <f t="shared" si="8"/>
        <v>0</v>
      </c>
      <c r="AG22" s="60">
        <f t="shared" si="9"/>
        <v>0</v>
      </c>
      <c r="AH22" s="60">
        <f t="shared" si="10"/>
        <v>0</v>
      </c>
      <c r="AI22" s="61">
        <f t="shared" si="11"/>
        <v>0</v>
      </c>
    </row>
    <row r="23" spans="1:35" ht="15">
      <c r="A23" s="55">
        <v>21</v>
      </c>
      <c r="B23" s="7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56">
        <f t="shared" si="0"/>
      </c>
      <c r="Y23" s="57">
        <f t="shared" si="1"/>
      </c>
      <c r="Z23" s="58">
        <f t="shared" si="2"/>
      </c>
      <c r="AA23" s="59">
        <f t="shared" si="3"/>
        <v>0</v>
      </c>
      <c r="AB23" s="60">
        <f t="shared" si="4"/>
        <v>0</v>
      </c>
      <c r="AC23" s="60">
        <f t="shared" si="5"/>
        <v>0</v>
      </c>
      <c r="AD23" s="60">
        <f t="shared" si="6"/>
        <v>0</v>
      </c>
      <c r="AE23" s="60">
        <f t="shared" si="7"/>
        <v>0</v>
      </c>
      <c r="AF23" s="60">
        <f t="shared" si="8"/>
        <v>0</v>
      </c>
      <c r="AG23" s="60">
        <f t="shared" si="9"/>
        <v>0</v>
      </c>
      <c r="AH23" s="60">
        <f t="shared" si="10"/>
        <v>0</v>
      </c>
      <c r="AI23" s="61">
        <f t="shared" si="11"/>
        <v>0</v>
      </c>
    </row>
    <row r="24" spans="1:35" ht="15">
      <c r="A24" s="55">
        <v>22</v>
      </c>
      <c r="B24" s="7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56">
        <f t="shared" si="0"/>
      </c>
      <c r="Y24" s="57">
        <f t="shared" si="1"/>
      </c>
      <c r="Z24" s="58">
        <f t="shared" si="2"/>
      </c>
      <c r="AA24" s="59">
        <f t="shared" si="3"/>
        <v>0</v>
      </c>
      <c r="AB24" s="60">
        <f t="shared" si="4"/>
        <v>0</v>
      </c>
      <c r="AC24" s="60">
        <f t="shared" si="5"/>
        <v>0</v>
      </c>
      <c r="AD24" s="60">
        <f t="shared" si="6"/>
        <v>0</v>
      </c>
      <c r="AE24" s="60">
        <f t="shared" si="7"/>
        <v>0</v>
      </c>
      <c r="AF24" s="60">
        <f t="shared" si="8"/>
        <v>0</v>
      </c>
      <c r="AG24" s="60">
        <f t="shared" si="9"/>
        <v>0</v>
      </c>
      <c r="AH24" s="60">
        <f t="shared" si="10"/>
        <v>0</v>
      </c>
      <c r="AI24" s="61">
        <f t="shared" si="11"/>
        <v>0</v>
      </c>
    </row>
    <row r="25" spans="1:35" ht="15">
      <c r="A25" s="55">
        <v>23</v>
      </c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56">
        <f t="shared" si="0"/>
      </c>
      <c r="Y25" s="57">
        <f t="shared" si="1"/>
      </c>
      <c r="Z25" s="58">
        <f t="shared" si="2"/>
      </c>
      <c r="AA25" s="59">
        <f t="shared" si="3"/>
        <v>0</v>
      </c>
      <c r="AB25" s="60">
        <f t="shared" si="4"/>
        <v>0</v>
      </c>
      <c r="AC25" s="60">
        <f t="shared" si="5"/>
        <v>0</v>
      </c>
      <c r="AD25" s="60">
        <f t="shared" si="6"/>
        <v>0</v>
      </c>
      <c r="AE25" s="60">
        <f t="shared" si="7"/>
        <v>0</v>
      </c>
      <c r="AF25" s="60">
        <f t="shared" si="8"/>
        <v>0</v>
      </c>
      <c r="AG25" s="60">
        <f t="shared" si="9"/>
        <v>0</v>
      </c>
      <c r="AH25" s="60">
        <f t="shared" si="10"/>
        <v>0</v>
      </c>
      <c r="AI25" s="61">
        <f t="shared" si="11"/>
        <v>0</v>
      </c>
    </row>
    <row r="26" spans="1:35" ht="15">
      <c r="A26" s="55">
        <v>24</v>
      </c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56">
        <f t="shared" si="0"/>
      </c>
      <c r="Y26" s="57">
        <f t="shared" si="1"/>
      </c>
      <c r="Z26" s="58">
        <f t="shared" si="2"/>
      </c>
      <c r="AA26" s="59">
        <f t="shared" si="3"/>
        <v>0</v>
      </c>
      <c r="AB26" s="60">
        <f t="shared" si="4"/>
        <v>0</v>
      </c>
      <c r="AC26" s="60">
        <f t="shared" si="5"/>
        <v>0</v>
      </c>
      <c r="AD26" s="60">
        <f t="shared" si="6"/>
        <v>0</v>
      </c>
      <c r="AE26" s="60">
        <f t="shared" si="7"/>
        <v>0</v>
      </c>
      <c r="AF26" s="60">
        <f t="shared" si="8"/>
        <v>0</v>
      </c>
      <c r="AG26" s="60">
        <f t="shared" si="9"/>
        <v>0</v>
      </c>
      <c r="AH26" s="60">
        <f t="shared" si="10"/>
        <v>0</v>
      </c>
      <c r="AI26" s="61">
        <f t="shared" si="11"/>
        <v>0</v>
      </c>
    </row>
    <row r="27" spans="1:35" ht="15">
      <c r="A27" s="55">
        <v>25</v>
      </c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56">
        <f t="shared" si="0"/>
      </c>
      <c r="Y27" s="57">
        <f t="shared" si="1"/>
      </c>
      <c r="Z27" s="58">
        <f t="shared" si="2"/>
      </c>
      <c r="AA27" s="59">
        <f t="shared" si="3"/>
        <v>0</v>
      </c>
      <c r="AB27" s="60">
        <f t="shared" si="4"/>
        <v>0</v>
      </c>
      <c r="AC27" s="60">
        <f t="shared" si="5"/>
        <v>0</v>
      </c>
      <c r="AD27" s="60">
        <f t="shared" si="6"/>
        <v>0</v>
      </c>
      <c r="AE27" s="60">
        <f t="shared" si="7"/>
        <v>0</v>
      </c>
      <c r="AF27" s="60">
        <f t="shared" si="8"/>
        <v>0</v>
      </c>
      <c r="AG27" s="60">
        <f t="shared" si="9"/>
        <v>0</v>
      </c>
      <c r="AH27" s="60">
        <f t="shared" si="10"/>
        <v>0</v>
      </c>
      <c r="AI27" s="61">
        <f t="shared" si="11"/>
        <v>0</v>
      </c>
    </row>
    <row r="28" spans="1:35" ht="15">
      <c r="A28" s="55">
        <v>26</v>
      </c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56">
        <f t="shared" si="0"/>
      </c>
      <c r="Y28" s="57">
        <f t="shared" si="1"/>
      </c>
      <c r="Z28" s="58">
        <f t="shared" si="2"/>
      </c>
      <c r="AA28" s="59">
        <f t="shared" si="3"/>
        <v>0</v>
      </c>
      <c r="AB28" s="60">
        <f t="shared" si="4"/>
        <v>0</v>
      </c>
      <c r="AC28" s="60">
        <f t="shared" si="5"/>
        <v>0</v>
      </c>
      <c r="AD28" s="60">
        <f t="shared" si="6"/>
        <v>0</v>
      </c>
      <c r="AE28" s="60">
        <f t="shared" si="7"/>
        <v>0</v>
      </c>
      <c r="AF28" s="60">
        <f t="shared" si="8"/>
        <v>0</v>
      </c>
      <c r="AG28" s="60">
        <f t="shared" si="9"/>
        <v>0</v>
      </c>
      <c r="AH28" s="60">
        <f t="shared" si="10"/>
        <v>0</v>
      </c>
      <c r="AI28" s="61">
        <f t="shared" si="11"/>
        <v>0</v>
      </c>
    </row>
    <row r="29" spans="1:35" ht="15">
      <c r="A29" s="55">
        <v>27</v>
      </c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56">
        <f t="shared" si="0"/>
      </c>
      <c r="Y29" s="57">
        <f t="shared" si="1"/>
      </c>
      <c r="Z29" s="58">
        <f t="shared" si="2"/>
      </c>
      <c r="AA29" s="59">
        <f t="shared" si="3"/>
        <v>0</v>
      </c>
      <c r="AB29" s="60">
        <f t="shared" si="4"/>
        <v>0</v>
      </c>
      <c r="AC29" s="60">
        <f t="shared" si="5"/>
        <v>0</v>
      </c>
      <c r="AD29" s="60">
        <f t="shared" si="6"/>
        <v>0</v>
      </c>
      <c r="AE29" s="60">
        <f t="shared" si="7"/>
        <v>0</v>
      </c>
      <c r="AF29" s="60">
        <f t="shared" si="8"/>
        <v>0</v>
      </c>
      <c r="AG29" s="60">
        <f t="shared" si="9"/>
        <v>0</v>
      </c>
      <c r="AH29" s="60">
        <f t="shared" si="10"/>
        <v>0</v>
      </c>
      <c r="AI29" s="61">
        <f t="shared" si="11"/>
        <v>0</v>
      </c>
    </row>
    <row r="30" spans="1:35" ht="15">
      <c r="A30" s="55">
        <v>28</v>
      </c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56">
        <f t="shared" si="0"/>
      </c>
      <c r="Y30" s="57">
        <f t="shared" si="1"/>
      </c>
      <c r="Z30" s="58">
        <f t="shared" si="2"/>
      </c>
      <c r="AA30" s="59">
        <f t="shared" si="3"/>
        <v>0</v>
      </c>
      <c r="AB30" s="60">
        <f t="shared" si="4"/>
        <v>0</v>
      </c>
      <c r="AC30" s="60">
        <f t="shared" si="5"/>
        <v>0</v>
      </c>
      <c r="AD30" s="60">
        <f t="shared" si="6"/>
        <v>0</v>
      </c>
      <c r="AE30" s="60">
        <f t="shared" si="7"/>
        <v>0</v>
      </c>
      <c r="AF30" s="60">
        <f t="shared" si="8"/>
        <v>0</v>
      </c>
      <c r="AG30" s="60">
        <f t="shared" si="9"/>
        <v>0</v>
      </c>
      <c r="AH30" s="60">
        <f t="shared" si="10"/>
        <v>0</v>
      </c>
      <c r="AI30" s="61">
        <f t="shared" si="11"/>
        <v>0</v>
      </c>
    </row>
    <row r="31" spans="1:35" ht="15">
      <c r="A31" s="55">
        <v>29</v>
      </c>
      <c r="B31" s="7"/>
      <c r="C31" s="7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56">
        <f t="shared" si="0"/>
      </c>
      <c r="Y31" s="57">
        <f t="shared" si="1"/>
      </c>
      <c r="Z31" s="58">
        <f t="shared" si="2"/>
      </c>
      <c r="AA31" s="59">
        <f t="shared" si="3"/>
        <v>0</v>
      </c>
      <c r="AB31" s="60">
        <f t="shared" si="4"/>
        <v>0</v>
      </c>
      <c r="AC31" s="60">
        <f t="shared" si="5"/>
        <v>0</v>
      </c>
      <c r="AD31" s="60">
        <f t="shared" si="6"/>
        <v>0</v>
      </c>
      <c r="AE31" s="60">
        <f t="shared" si="7"/>
        <v>0</v>
      </c>
      <c r="AF31" s="60">
        <f t="shared" si="8"/>
        <v>0</v>
      </c>
      <c r="AG31" s="60">
        <f t="shared" si="9"/>
        <v>0</v>
      </c>
      <c r="AH31" s="60">
        <f t="shared" si="10"/>
        <v>0</v>
      </c>
      <c r="AI31" s="61">
        <f t="shared" si="11"/>
        <v>0</v>
      </c>
    </row>
    <row r="32" spans="1:35" ht="15">
      <c r="A32" s="55">
        <v>30</v>
      </c>
      <c r="B32" s="7"/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56">
        <f t="shared" si="0"/>
      </c>
      <c r="Y32" s="57">
        <f t="shared" si="1"/>
      </c>
      <c r="Z32" s="58">
        <f t="shared" si="2"/>
      </c>
      <c r="AA32" s="59">
        <f t="shared" si="3"/>
        <v>0</v>
      </c>
      <c r="AB32" s="60">
        <f t="shared" si="4"/>
        <v>0</v>
      </c>
      <c r="AC32" s="60">
        <f t="shared" si="5"/>
        <v>0</v>
      </c>
      <c r="AD32" s="60">
        <f t="shared" si="6"/>
        <v>0</v>
      </c>
      <c r="AE32" s="60">
        <f t="shared" si="7"/>
        <v>0</v>
      </c>
      <c r="AF32" s="60">
        <f t="shared" si="8"/>
        <v>0</v>
      </c>
      <c r="AG32" s="60">
        <f t="shared" si="9"/>
        <v>0</v>
      </c>
      <c r="AH32" s="60">
        <f t="shared" si="10"/>
        <v>0</v>
      </c>
      <c r="AI32" s="61">
        <f t="shared" si="11"/>
        <v>0</v>
      </c>
    </row>
    <row r="33" spans="1:35" ht="15">
      <c r="A33" s="55">
        <v>31</v>
      </c>
      <c r="B33" s="7"/>
      <c r="C33" s="7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56">
        <f t="shared" si="0"/>
      </c>
      <c r="Y33" s="57">
        <f t="shared" si="1"/>
      </c>
      <c r="Z33" s="58">
        <f t="shared" si="2"/>
      </c>
      <c r="AA33" s="59">
        <f t="shared" si="3"/>
        <v>0</v>
      </c>
      <c r="AB33" s="60">
        <f t="shared" si="4"/>
        <v>0</v>
      </c>
      <c r="AC33" s="60">
        <f t="shared" si="5"/>
        <v>0</v>
      </c>
      <c r="AD33" s="60">
        <f t="shared" si="6"/>
        <v>0</v>
      </c>
      <c r="AE33" s="60">
        <f t="shared" si="7"/>
        <v>0</v>
      </c>
      <c r="AF33" s="60">
        <f t="shared" si="8"/>
        <v>0</v>
      </c>
      <c r="AG33" s="60">
        <f t="shared" si="9"/>
        <v>0</v>
      </c>
      <c r="AH33" s="60">
        <f t="shared" si="10"/>
        <v>0</v>
      </c>
      <c r="AI33" s="61">
        <f t="shared" si="11"/>
        <v>0</v>
      </c>
    </row>
    <row r="34" spans="1:35" ht="15">
      <c r="A34" s="55">
        <v>32</v>
      </c>
      <c r="B34" s="7"/>
      <c r="C34" s="7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56">
        <f t="shared" si="0"/>
      </c>
      <c r="Y34" s="57">
        <f t="shared" si="1"/>
      </c>
      <c r="Z34" s="58">
        <f t="shared" si="2"/>
      </c>
      <c r="AA34" s="59">
        <f t="shared" si="3"/>
        <v>0</v>
      </c>
      <c r="AB34" s="60">
        <f t="shared" si="4"/>
        <v>0</v>
      </c>
      <c r="AC34" s="60">
        <f t="shared" si="5"/>
        <v>0</v>
      </c>
      <c r="AD34" s="60">
        <f t="shared" si="6"/>
        <v>0</v>
      </c>
      <c r="AE34" s="60">
        <f t="shared" si="7"/>
        <v>0</v>
      </c>
      <c r="AF34" s="60">
        <f t="shared" si="8"/>
        <v>0</v>
      </c>
      <c r="AG34" s="60">
        <f t="shared" si="9"/>
        <v>0</v>
      </c>
      <c r="AH34" s="60">
        <f t="shared" si="10"/>
        <v>0</v>
      </c>
      <c r="AI34" s="61">
        <f t="shared" si="11"/>
        <v>0</v>
      </c>
    </row>
    <row r="35" spans="1:35" ht="15">
      <c r="A35" s="55">
        <v>33</v>
      </c>
      <c r="B35" s="7"/>
      <c r="C35" s="7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56">
        <f t="shared" si="0"/>
      </c>
      <c r="Y35" s="57">
        <f t="shared" si="1"/>
      </c>
      <c r="Z35" s="58">
        <f t="shared" si="2"/>
      </c>
      <c r="AA35" s="59">
        <f t="shared" si="3"/>
        <v>0</v>
      </c>
      <c r="AB35" s="60">
        <f t="shared" si="4"/>
        <v>0</v>
      </c>
      <c r="AC35" s="60">
        <f t="shared" si="5"/>
        <v>0</v>
      </c>
      <c r="AD35" s="60">
        <f t="shared" si="6"/>
        <v>0</v>
      </c>
      <c r="AE35" s="60">
        <f t="shared" si="7"/>
        <v>0</v>
      </c>
      <c r="AF35" s="60">
        <f t="shared" si="8"/>
        <v>0</v>
      </c>
      <c r="AG35" s="60">
        <f t="shared" si="9"/>
        <v>0</v>
      </c>
      <c r="AH35" s="60">
        <f t="shared" si="10"/>
        <v>0</v>
      </c>
      <c r="AI35" s="61">
        <f t="shared" si="11"/>
        <v>0</v>
      </c>
    </row>
    <row r="36" spans="1:35" ht="15">
      <c r="A36" s="55">
        <v>34</v>
      </c>
      <c r="B36" s="7"/>
      <c r="C36" s="7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56">
        <f t="shared" si="0"/>
      </c>
      <c r="Y36" s="57">
        <f t="shared" si="1"/>
      </c>
      <c r="Z36" s="58">
        <f t="shared" si="2"/>
      </c>
      <c r="AA36" s="59">
        <f t="shared" si="3"/>
        <v>0</v>
      </c>
      <c r="AB36" s="60">
        <f t="shared" si="4"/>
        <v>0</v>
      </c>
      <c r="AC36" s="60">
        <f t="shared" si="5"/>
        <v>0</v>
      </c>
      <c r="AD36" s="60">
        <f t="shared" si="6"/>
        <v>0</v>
      </c>
      <c r="AE36" s="60">
        <f t="shared" si="7"/>
        <v>0</v>
      </c>
      <c r="AF36" s="60">
        <f t="shared" si="8"/>
        <v>0</v>
      </c>
      <c r="AG36" s="60">
        <f t="shared" si="9"/>
        <v>0</v>
      </c>
      <c r="AH36" s="60">
        <f t="shared" si="10"/>
        <v>0</v>
      </c>
      <c r="AI36" s="61">
        <f t="shared" si="11"/>
        <v>0</v>
      </c>
    </row>
    <row r="37" spans="1:35" ht="15.75" thickBot="1">
      <c r="A37" s="62">
        <v>35</v>
      </c>
      <c r="B37" s="8"/>
      <c r="C37" s="8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56">
        <f t="shared" si="0"/>
      </c>
      <c r="Y37" s="57">
        <f t="shared" si="1"/>
      </c>
      <c r="Z37" s="58">
        <f t="shared" si="2"/>
      </c>
      <c r="AA37" s="63">
        <f t="shared" si="3"/>
        <v>0</v>
      </c>
      <c r="AB37" s="64">
        <f t="shared" si="4"/>
        <v>0</v>
      </c>
      <c r="AC37" s="64">
        <f t="shared" si="5"/>
        <v>0</v>
      </c>
      <c r="AD37" s="64">
        <f t="shared" si="6"/>
        <v>0</v>
      </c>
      <c r="AE37" s="64">
        <f t="shared" si="7"/>
        <v>0</v>
      </c>
      <c r="AF37" s="64">
        <f t="shared" si="8"/>
        <v>0</v>
      </c>
      <c r="AG37" s="64">
        <f t="shared" si="9"/>
        <v>0</v>
      </c>
      <c r="AH37" s="64">
        <f t="shared" si="10"/>
        <v>0</v>
      </c>
      <c r="AI37" s="65">
        <f t="shared" si="11"/>
        <v>0</v>
      </c>
    </row>
    <row r="38" spans="19:35" ht="15.75" thickBot="1">
      <c r="S38" s="202" t="s">
        <v>73</v>
      </c>
      <c r="T38" s="203"/>
      <c r="U38" s="203"/>
      <c r="V38" s="203"/>
      <c r="W38" s="204"/>
      <c r="X38" s="67">
        <f>IF(E3="","",AVERAGE(E3:W37))</f>
      </c>
      <c r="Y38" s="200" t="s">
        <v>72</v>
      </c>
      <c r="Z38" s="201"/>
      <c r="AA38" s="68">
        <f>SUM(AA3:AA37)</f>
        <v>0</v>
      </c>
      <c r="AB38" s="68">
        <f aca="true" t="shared" si="12" ref="AB38:AI38">SUM(AB3:AB37)</f>
        <v>0</v>
      </c>
      <c r="AC38" s="68">
        <f t="shared" si="12"/>
        <v>0</v>
      </c>
      <c r="AD38" s="68">
        <f t="shared" si="12"/>
        <v>0</v>
      </c>
      <c r="AE38" s="68">
        <f t="shared" si="12"/>
        <v>0</v>
      </c>
      <c r="AF38" s="68">
        <f t="shared" si="12"/>
        <v>0</v>
      </c>
      <c r="AG38" s="68">
        <f t="shared" si="12"/>
        <v>0</v>
      </c>
      <c r="AH38" s="68">
        <f t="shared" si="12"/>
        <v>0</v>
      </c>
      <c r="AI38" s="69">
        <f t="shared" si="12"/>
        <v>0</v>
      </c>
    </row>
    <row r="39" spans="25:36" ht="15" thickBot="1">
      <c r="Y39" s="70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24:36" ht="15" thickBot="1">
      <c r="X40" s="72" t="s">
        <v>72</v>
      </c>
      <c r="Y40" s="70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3:36" ht="15">
      <c r="C41" s="214" t="s">
        <v>80</v>
      </c>
      <c r="D41" s="73" t="s">
        <v>39</v>
      </c>
      <c r="E41" s="74">
        <f>COUNTIF(E$3:E$37,"6")</f>
        <v>0</v>
      </c>
      <c r="F41" s="74">
        <f aca="true" t="shared" si="13" ref="F41:W41">COUNTIF(F$3:F$37,"6")</f>
        <v>0</v>
      </c>
      <c r="G41" s="74">
        <f t="shared" si="13"/>
        <v>0</v>
      </c>
      <c r="H41" s="74">
        <f t="shared" si="13"/>
        <v>0</v>
      </c>
      <c r="I41" s="74">
        <f t="shared" si="13"/>
        <v>0</v>
      </c>
      <c r="J41" s="74">
        <f t="shared" si="13"/>
        <v>0</v>
      </c>
      <c r="K41" s="74">
        <f t="shared" si="13"/>
        <v>0</v>
      </c>
      <c r="L41" s="74">
        <f t="shared" si="13"/>
        <v>0</v>
      </c>
      <c r="M41" s="74">
        <f t="shared" si="13"/>
        <v>0</v>
      </c>
      <c r="N41" s="74">
        <f t="shared" si="13"/>
        <v>0</v>
      </c>
      <c r="O41" s="74">
        <f t="shared" si="13"/>
        <v>0</v>
      </c>
      <c r="P41" s="74">
        <f t="shared" si="13"/>
        <v>0</v>
      </c>
      <c r="Q41" s="74">
        <f t="shared" si="13"/>
        <v>0</v>
      </c>
      <c r="R41" s="74">
        <f t="shared" si="13"/>
        <v>0</v>
      </c>
      <c r="S41" s="74">
        <f t="shared" si="13"/>
        <v>0</v>
      </c>
      <c r="T41" s="74">
        <f t="shared" si="13"/>
        <v>0</v>
      </c>
      <c r="U41" s="74">
        <f t="shared" si="13"/>
        <v>0</v>
      </c>
      <c r="V41" s="74">
        <f>COUNTIF(V$3:V$37,"6")</f>
        <v>0</v>
      </c>
      <c r="W41" s="74">
        <f t="shared" si="13"/>
        <v>0</v>
      </c>
      <c r="X41" s="75">
        <f>SUM(E41:W41)</f>
        <v>0</v>
      </c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3:36" ht="15">
      <c r="C42" s="215"/>
      <c r="D42" s="76" t="s">
        <v>40</v>
      </c>
      <c r="E42" s="77">
        <f>COUNTIF(E$3:E$37,"5")</f>
        <v>0</v>
      </c>
      <c r="F42" s="77">
        <f aca="true" t="shared" si="14" ref="F42:W42">COUNTIF(F$3:F$37,"5")</f>
        <v>0</v>
      </c>
      <c r="G42" s="77">
        <f t="shared" si="14"/>
        <v>0</v>
      </c>
      <c r="H42" s="77">
        <f t="shared" si="14"/>
        <v>0</v>
      </c>
      <c r="I42" s="77">
        <f t="shared" si="14"/>
        <v>0</v>
      </c>
      <c r="J42" s="77">
        <f t="shared" si="14"/>
        <v>0</v>
      </c>
      <c r="K42" s="77">
        <f t="shared" si="14"/>
        <v>0</v>
      </c>
      <c r="L42" s="77">
        <f t="shared" si="14"/>
        <v>0</v>
      </c>
      <c r="M42" s="77">
        <f t="shared" si="14"/>
        <v>0</v>
      </c>
      <c r="N42" s="77">
        <f t="shared" si="14"/>
        <v>0</v>
      </c>
      <c r="O42" s="77">
        <f t="shared" si="14"/>
        <v>0</v>
      </c>
      <c r="P42" s="77">
        <f t="shared" si="14"/>
        <v>0</v>
      </c>
      <c r="Q42" s="77">
        <f t="shared" si="14"/>
        <v>0</v>
      </c>
      <c r="R42" s="77">
        <f t="shared" si="14"/>
        <v>0</v>
      </c>
      <c r="S42" s="77">
        <f t="shared" si="14"/>
        <v>0</v>
      </c>
      <c r="T42" s="77">
        <f t="shared" si="14"/>
        <v>0</v>
      </c>
      <c r="U42" s="77">
        <f t="shared" si="14"/>
        <v>0</v>
      </c>
      <c r="V42" s="77">
        <f t="shared" si="14"/>
        <v>0</v>
      </c>
      <c r="W42" s="77">
        <f t="shared" si="14"/>
        <v>0</v>
      </c>
      <c r="X42" s="78">
        <f aca="true" t="shared" si="15" ref="X42:X49">SUM(E42:W42)</f>
        <v>0</v>
      </c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3:36" ht="15">
      <c r="C43" s="215"/>
      <c r="D43" s="76" t="s">
        <v>41</v>
      </c>
      <c r="E43" s="77">
        <f>COUNTIF(E$3:E$37,"4")</f>
        <v>0</v>
      </c>
      <c r="F43" s="77">
        <f aca="true" t="shared" si="16" ref="F43:W43">COUNTIF(F$3:F$37,"4")</f>
        <v>0</v>
      </c>
      <c r="G43" s="77">
        <f t="shared" si="16"/>
        <v>0</v>
      </c>
      <c r="H43" s="77">
        <f t="shared" si="16"/>
        <v>0</v>
      </c>
      <c r="I43" s="77">
        <f t="shared" si="16"/>
        <v>0</v>
      </c>
      <c r="J43" s="77">
        <f t="shared" si="16"/>
        <v>0</v>
      </c>
      <c r="K43" s="77">
        <f t="shared" si="16"/>
        <v>0</v>
      </c>
      <c r="L43" s="77">
        <f t="shared" si="16"/>
        <v>0</v>
      </c>
      <c r="M43" s="77">
        <f t="shared" si="16"/>
        <v>0</v>
      </c>
      <c r="N43" s="77">
        <f t="shared" si="16"/>
        <v>0</v>
      </c>
      <c r="O43" s="77">
        <f t="shared" si="16"/>
        <v>0</v>
      </c>
      <c r="P43" s="77">
        <f t="shared" si="16"/>
        <v>0</v>
      </c>
      <c r="Q43" s="77">
        <f t="shared" si="16"/>
        <v>0</v>
      </c>
      <c r="R43" s="77">
        <f t="shared" si="16"/>
        <v>0</v>
      </c>
      <c r="S43" s="77">
        <f t="shared" si="16"/>
        <v>0</v>
      </c>
      <c r="T43" s="77">
        <f t="shared" si="16"/>
        <v>0</v>
      </c>
      <c r="U43" s="77">
        <f t="shared" si="16"/>
        <v>0</v>
      </c>
      <c r="V43" s="77">
        <f t="shared" si="16"/>
        <v>0</v>
      </c>
      <c r="W43" s="77">
        <f t="shared" si="16"/>
        <v>0</v>
      </c>
      <c r="X43" s="78">
        <f t="shared" si="15"/>
        <v>0</v>
      </c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3:36" ht="15">
      <c r="C44" s="215"/>
      <c r="D44" s="76" t="s">
        <v>42</v>
      </c>
      <c r="E44" s="77">
        <f>COUNTIF(E$3:E$37,"3")</f>
        <v>0</v>
      </c>
      <c r="F44" s="77">
        <f aca="true" t="shared" si="17" ref="F44:W44">COUNTIF(F$3:F$37,"3")</f>
        <v>0</v>
      </c>
      <c r="G44" s="77">
        <f t="shared" si="17"/>
        <v>0</v>
      </c>
      <c r="H44" s="77">
        <f t="shared" si="17"/>
        <v>0</v>
      </c>
      <c r="I44" s="77">
        <f t="shared" si="17"/>
        <v>0</v>
      </c>
      <c r="J44" s="77">
        <f t="shared" si="17"/>
        <v>0</v>
      </c>
      <c r="K44" s="77">
        <f t="shared" si="17"/>
        <v>0</v>
      </c>
      <c r="L44" s="77">
        <f t="shared" si="17"/>
        <v>0</v>
      </c>
      <c r="M44" s="77">
        <f t="shared" si="17"/>
        <v>0</v>
      </c>
      <c r="N44" s="77">
        <f t="shared" si="17"/>
        <v>0</v>
      </c>
      <c r="O44" s="77">
        <f t="shared" si="17"/>
        <v>0</v>
      </c>
      <c r="P44" s="77">
        <f t="shared" si="17"/>
        <v>0</v>
      </c>
      <c r="Q44" s="77">
        <f t="shared" si="17"/>
        <v>0</v>
      </c>
      <c r="R44" s="77">
        <f t="shared" si="17"/>
        <v>0</v>
      </c>
      <c r="S44" s="77">
        <f t="shared" si="17"/>
        <v>0</v>
      </c>
      <c r="T44" s="77">
        <f t="shared" si="17"/>
        <v>0</v>
      </c>
      <c r="U44" s="77">
        <f t="shared" si="17"/>
        <v>0</v>
      </c>
      <c r="V44" s="77">
        <f t="shared" si="17"/>
        <v>0</v>
      </c>
      <c r="W44" s="77">
        <f t="shared" si="17"/>
        <v>0</v>
      </c>
      <c r="X44" s="78">
        <f t="shared" si="15"/>
        <v>0</v>
      </c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3:36" ht="15">
      <c r="C45" s="215"/>
      <c r="D45" s="76" t="s">
        <v>43</v>
      </c>
      <c r="E45" s="77">
        <f>COUNTIF(E$3:E$37,"2")</f>
        <v>0</v>
      </c>
      <c r="F45" s="77">
        <f aca="true" t="shared" si="18" ref="F45:W45">COUNTIF(F$3:F$37,"2")</f>
        <v>0</v>
      </c>
      <c r="G45" s="77">
        <f t="shared" si="18"/>
        <v>0</v>
      </c>
      <c r="H45" s="77">
        <f t="shared" si="18"/>
        <v>0</v>
      </c>
      <c r="I45" s="77">
        <f t="shared" si="18"/>
        <v>0</v>
      </c>
      <c r="J45" s="77">
        <f t="shared" si="18"/>
        <v>0</v>
      </c>
      <c r="K45" s="77">
        <f t="shared" si="18"/>
        <v>0</v>
      </c>
      <c r="L45" s="77">
        <f t="shared" si="18"/>
        <v>0</v>
      </c>
      <c r="M45" s="77">
        <f t="shared" si="18"/>
        <v>0</v>
      </c>
      <c r="N45" s="77">
        <f t="shared" si="18"/>
        <v>0</v>
      </c>
      <c r="O45" s="77">
        <f t="shared" si="18"/>
        <v>0</v>
      </c>
      <c r="P45" s="77">
        <f t="shared" si="18"/>
        <v>0</v>
      </c>
      <c r="Q45" s="77">
        <f t="shared" si="18"/>
        <v>0</v>
      </c>
      <c r="R45" s="77">
        <f t="shared" si="18"/>
        <v>0</v>
      </c>
      <c r="S45" s="77">
        <f t="shared" si="18"/>
        <v>0</v>
      </c>
      <c r="T45" s="77">
        <f t="shared" si="18"/>
        <v>0</v>
      </c>
      <c r="U45" s="77">
        <f t="shared" si="18"/>
        <v>0</v>
      </c>
      <c r="V45" s="77">
        <f t="shared" si="18"/>
        <v>0</v>
      </c>
      <c r="W45" s="77">
        <f t="shared" si="18"/>
        <v>0</v>
      </c>
      <c r="X45" s="78">
        <f t="shared" si="15"/>
        <v>0</v>
      </c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3:36" ht="15">
      <c r="C46" s="215"/>
      <c r="D46" s="76" t="s">
        <v>44</v>
      </c>
      <c r="E46" s="77">
        <f>COUNTIF(E$3:E$37,"1")</f>
        <v>0</v>
      </c>
      <c r="F46" s="77">
        <f aca="true" t="shared" si="19" ref="F46:W46">COUNTIF(F$3:F$37,"1")</f>
        <v>0</v>
      </c>
      <c r="G46" s="77">
        <f t="shared" si="19"/>
        <v>0</v>
      </c>
      <c r="H46" s="77">
        <f t="shared" si="19"/>
        <v>0</v>
      </c>
      <c r="I46" s="77">
        <f t="shared" si="19"/>
        <v>0</v>
      </c>
      <c r="J46" s="77">
        <f t="shared" si="19"/>
        <v>0</v>
      </c>
      <c r="K46" s="77">
        <f t="shared" si="19"/>
        <v>0</v>
      </c>
      <c r="L46" s="77">
        <f t="shared" si="19"/>
        <v>0</v>
      </c>
      <c r="M46" s="77">
        <f t="shared" si="19"/>
        <v>0</v>
      </c>
      <c r="N46" s="77">
        <f t="shared" si="19"/>
        <v>0</v>
      </c>
      <c r="O46" s="77">
        <f t="shared" si="19"/>
        <v>0</v>
      </c>
      <c r="P46" s="77">
        <f t="shared" si="19"/>
        <v>0</v>
      </c>
      <c r="Q46" s="77">
        <f t="shared" si="19"/>
        <v>0</v>
      </c>
      <c r="R46" s="77">
        <f t="shared" si="19"/>
        <v>0</v>
      </c>
      <c r="S46" s="77">
        <f t="shared" si="19"/>
        <v>0</v>
      </c>
      <c r="T46" s="77">
        <f t="shared" si="19"/>
        <v>0</v>
      </c>
      <c r="U46" s="77">
        <f t="shared" si="19"/>
        <v>0</v>
      </c>
      <c r="V46" s="77">
        <f t="shared" si="19"/>
        <v>0</v>
      </c>
      <c r="W46" s="77">
        <f t="shared" si="19"/>
        <v>0</v>
      </c>
      <c r="X46" s="78">
        <f t="shared" si="15"/>
        <v>0</v>
      </c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3:36" ht="15">
      <c r="C47" s="215"/>
      <c r="D47" s="76" t="s">
        <v>71</v>
      </c>
      <c r="E47" s="77">
        <f>COUNTIF(E$3:E$37,"zal")</f>
        <v>0</v>
      </c>
      <c r="F47" s="77">
        <f aca="true" t="shared" si="20" ref="F47:W47">COUNTIF(F$3:F$37,"zal")</f>
        <v>0</v>
      </c>
      <c r="G47" s="77">
        <f t="shared" si="20"/>
        <v>0</v>
      </c>
      <c r="H47" s="77">
        <f t="shared" si="20"/>
        <v>0</v>
      </c>
      <c r="I47" s="77">
        <f t="shared" si="20"/>
        <v>0</v>
      </c>
      <c r="J47" s="77">
        <f t="shared" si="20"/>
        <v>0</v>
      </c>
      <c r="K47" s="77">
        <f t="shared" si="20"/>
        <v>0</v>
      </c>
      <c r="L47" s="77">
        <f t="shared" si="20"/>
        <v>0</v>
      </c>
      <c r="M47" s="77">
        <f t="shared" si="20"/>
        <v>0</v>
      </c>
      <c r="N47" s="77">
        <f t="shared" si="20"/>
        <v>0</v>
      </c>
      <c r="O47" s="77">
        <f t="shared" si="20"/>
        <v>0</v>
      </c>
      <c r="P47" s="77">
        <f t="shared" si="20"/>
        <v>0</v>
      </c>
      <c r="Q47" s="77">
        <f t="shared" si="20"/>
        <v>0</v>
      </c>
      <c r="R47" s="77">
        <f t="shared" si="20"/>
        <v>0</v>
      </c>
      <c r="S47" s="77">
        <f t="shared" si="20"/>
        <v>0</v>
      </c>
      <c r="T47" s="77">
        <f t="shared" si="20"/>
        <v>0</v>
      </c>
      <c r="U47" s="77">
        <f t="shared" si="20"/>
        <v>0</v>
      </c>
      <c r="V47" s="77">
        <f t="shared" si="20"/>
        <v>0</v>
      </c>
      <c r="W47" s="77">
        <f t="shared" si="20"/>
        <v>0</v>
      </c>
      <c r="X47" s="78">
        <f t="shared" si="15"/>
        <v>0</v>
      </c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3:36" ht="15">
      <c r="C48" s="215"/>
      <c r="D48" s="76" t="s">
        <v>67</v>
      </c>
      <c r="E48" s="77">
        <f>COUNTIF(E$3:E$37,"zw")</f>
        <v>0</v>
      </c>
      <c r="F48" s="77">
        <f aca="true" t="shared" si="21" ref="F48:W48">COUNTIF(F$3:F$37,"zw")</f>
        <v>0</v>
      </c>
      <c r="G48" s="77">
        <f t="shared" si="21"/>
        <v>0</v>
      </c>
      <c r="H48" s="77">
        <f t="shared" si="21"/>
        <v>0</v>
      </c>
      <c r="I48" s="77">
        <f t="shared" si="21"/>
        <v>0</v>
      </c>
      <c r="J48" s="77">
        <f t="shared" si="21"/>
        <v>0</v>
      </c>
      <c r="K48" s="77">
        <f t="shared" si="21"/>
        <v>0</v>
      </c>
      <c r="L48" s="77">
        <f t="shared" si="21"/>
        <v>0</v>
      </c>
      <c r="M48" s="77">
        <f t="shared" si="21"/>
        <v>0</v>
      </c>
      <c r="N48" s="77">
        <f t="shared" si="21"/>
        <v>0</v>
      </c>
      <c r="O48" s="77">
        <f t="shared" si="21"/>
        <v>0</v>
      </c>
      <c r="P48" s="77">
        <f t="shared" si="21"/>
        <v>0</v>
      </c>
      <c r="Q48" s="77">
        <f t="shared" si="21"/>
        <v>0</v>
      </c>
      <c r="R48" s="77">
        <f t="shared" si="21"/>
        <v>0</v>
      </c>
      <c r="S48" s="77">
        <f t="shared" si="21"/>
        <v>0</v>
      </c>
      <c r="T48" s="77">
        <f t="shared" si="21"/>
        <v>0</v>
      </c>
      <c r="U48" s="77">
        <f t="shared" si="21"/>
        <v>0</v>
      </c>
      <c r="V48" s="77">
        <f t="shared" si="21"/>
        <v>0</v>
      </c>
      <c r="W48" s="77">
        <f t="shared" si="21"/>
        <v>0</v>
      </c>
      <c r="X48" s="78">
        <f t="shared" si="15"/>
        <v>0</v>
      </c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3:36" ht="15.75" thickBot="1">
      <c r="C49" s="216"/>
      <c r="D49" s="79" t="s">
        <v>68</v>
      </c>
      <c r="E49" s="80">
        <f>COUNTIF(E$3:E$37,"niekl")</f>
        <v>0</v>
      </c>
      <c r="F49" s="80">
        <f aca="true" t="shared" si="22" ref="F49:W49">COUNTIF(F$3:F$37,"niekl")</f>
        <v>0</v>
      </c>
      <c r="G49" s="80">
        <f t="shared" si="22"/>
        <v>0</v>
      </c>
      <c r="H49" s="80">
        <f t="shared" si="22"/>
        <v>0</v>
      </c>
      <c r="I49" s="80">
        <f t="shared" si="22"/>
        <v>0</v>
      </c>
      <c r="J49" s="80">
        <f t="shared" si="22"/>
        <v>0</v>
      </c>
      <c r="K49" s="80">
        <f t="shared" si="22"/>
        <v>0</v>
      </c>
      <c r="L49" s="80">
        <f t="shared" si="22"/>
        <v>0</v>
      </c>
      <c r="M49" s="80">
        <f t="shared" si="22"/>
        <v>0</v>
      </c>
      <c r="N49" s="80">
        <f t="shared" si="22"/>
        <v>0</v>
      </c>
      <c r="O49" s="80">
        <f t="shared" si="22"/>
        <v>0</v>
      </c>
      <c r="P49" s="80">
        <f t="shared" si="22"/>
        <v>0</v>
      </c>
      <c r="Q49" s="80">
        <f t="shared" si="22"/>
        <v>0</v>
      </c>
      <c r="R49" s="80">
        <f t="shared" si="22"/>
        <v>0</v>
      </c>
      <c r="S49" s="80">
        <f t="shared" si="22"/>
        <v>0</v>
      </c>
      <c r="T49" s="80">
        <f t="shared" si="22"/>
        <v>0</v>
      </c>
      <c r="U49" s="80">
        <f t="shared" si="22"/>
        <v>0</v>
      </c>
      <c r="V49" s="80">
        <f t="shared" si="22"/>
        <v>0</v>
      </c>
      <c r="W49" s="80">
        <f t="shared" si="22"/>
        <v>0</v>
      </c>
      <c r="X49" s="81">
        <f t="shared" si="15"/>
        <v>0</v>
      </c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25:36" ht="15" thickBot="1"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3:36" ht="15.75" thickBot="1">
      <c r="C51" s="217" t="s">
        <v>83</v>
      </c>
      <c r="D51" s="218"/>
      <c r="E51" s="82">
        <f aca="true" t="shared" si="23" ref="E51:W51">IF(OR(E3="",E3="zal"),"",(E41*6+E42*5+E43*4+E44*3+E45*2+E46)/SUM(E41:E46))</f>
      </c>
      <c r="F51" s="82">
        <f t="shared" si="23"/>
      </c>
      <c r="G51" s="82">
        <f t="shared" si="23"/>
      </c>
      <c r="H51" s="82">
        <f t="shared" si="23"/>
      </c>
      <c r="I51" s="82">
        <f t="shared" si="23"/>
      </c>
      <c r="J51" s="82">
        <f t="shared" si="23"/>
      </c>
      <c r="K51" s="82">
        <f t="shared" si="23"/>
      </c>
      <c r="L51" s="82">
        <f t="shared" si="23"/>
      </c>
      <c r="M51" s="82">
        <f t="shared" si="23"/>
      </c>
      <c r="N51" s="82">
        <f t="shared" si="23"/>
      </c>
      <c r="O51" s="82">
        <f t="shared" si="23"/>
      </c>
      <c r="P51" s="82">
        <f t="shared" si="23"/>
      </c>
      <c r="Q51" s="82">
        <f t="shared" si="23"/>
      </c>
      <c r="R51" s="82">
        <f t="shared" si="23"/>
      </c>
      <c r="S51" s="82">
        <f t="shared" si="23"/>
      </c>
      <c r="T51" s="82">
        <f t="shared" si="23"/>
      </c>
      <c r="U51" s="82">
        <f t="shared" si="23"/>
      </c>
      <c r="V51" s="82">
        <f t="shared" si="23"/>
      </c>
      <c r="W51" s="83">
        <f t="shared" si="23"/>
      </c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25:36" ht="15" thickBot="1"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2:4" ht="15">
      <c r="B53" s="214" t="s">
        <v>112</v>
      </c>
      <c r="C53" s="74" t="s">
        <v>76</v>
      </c>
      <c r="D53" s="84">
        <f>COUNTIF(D3:D37,"wzorowe")</f>
        <v>0</v>
      </c>
    </row>
    <row r="54" spans="2:4" ht="14.25" customHeight="1">
      <c r="B54" s="215"/>
      <c r="C54" s="77" t="s">
        <v>74</v>
      </c>
      <c r="D54" s="86">
        <f>COUNTIF(D3:D37,"bardzo dobre")</f>
        <v>0</v>
      </c>
    </row>
    <row r="55" spans="2:4" ht="15">
      <c r="B55" s="215"/>
      <c r="C55" s="77" t="s">
        <v>75</v>
      </c>
      <c r="D55" s="86">
        <f>COUNTIF(D3:D37,"dobre")</f>
        <v>0</v>
      </c>
    </row>
    <row r="56" spans="2:4" ht="15">
      <c r="B56" s="215"/>
      <c r="C56" s="77" t="s">
        <v>77</v>
      </c>
      <c r="D56" s="86">
        <f>COUNTIF(D3:D37,"poprawne")</f>
        <v>0</v>
      </c>
    </row>
    <row r="57" spans="2:4" ht="15">
      <c r="B57" s="215"/>
      <c r="C57" s="77" t="s">
        <v>78</v>
      </c>
      <c r="D57" s="86">
        <f>COUNTIF(D3:D37,"nieodpowiednie")</f>
        <v>0</v>
      </c>
    </row>
    <row r="58" spans="2:4" ht="15.75" thickBot="1">
      <c r="B58" s="216"/>
      <c r="C58" s="80" t="s">
        <v>79</v>
      </c>
      <c r="D58" s="87">
        <f>COUNTIF(D3:D37,"naganne")</f>
        <v>0</v>
      </c>
    </row>
  </sheetData>
  <sheetProtection password="C0E7" sheet="1" objects="1" scenarios="1" selectLockedCells="1"/>
  <mergeCells count="14">
    <mergeCell ref="B53:B58"/>
    <mergeCell ref="C51:D51"/>
    <mergeCell ref="AA1:AI1"/>
    <mergeCell ref="C41:C49"/>
    <mergeCell ref="A1:A2"/>
    <mergeCell ref="X1:X2"/>
    <mergeCell ref="Y38:Z38"/>
    <mergeCell ref="S38:W38"/>
    <mergeCell ref="B1:B2"/>
    <mergeCell ref="C1:C2"/>
    <mergeCell ref="D1:D2"/>
    <mergeCell ref="Y1:Y2"/>
    <mergeCell ref="Z1:Z2"/>
    <mergeCell ref="E1:W1"/>
  </mergeCells>
  <conditionalFormatting sqref="Y39:Y40">
    <cfRule type="cellIs" priority="1" dxfId="1" operator="greaterThanOrEqual" stopIfTrue="1">
      <formula>4.75</formula>
    </cfRule>
  </conditionalFormatting>
  <conditionalFormatting sqref="Z3:Z37">
    <cfRule type="cellIs" priority="2" dxfId="1" operator="equal" stopIfTrue="1">
      <formula>TRUE</formula>
    </cfRule>
  </conditionalFormatting>
  <conditionalFormatting sqref="Y3:Y37">
    <cfRule type="cellIs" priority="3" dxfId="0" operator="equal" stopIfTrue="1">
      <formula>TRUE</formula>
    </cfRule>
  </conditionalFormatting>
  <dataValidations count="3">
    <dataValidation type="list" allowBlank="1" showInputMessage="1" showErrorMessage="1" promptTitle="Wybierz z listy" errorTitle="Wybierz z listy" sqref="D3:D37">
      <formula1>"wzorowe, bardzo dobre, dobre, poprawne, nieodpowiednie, naganne"</formula1>
    </dataValidation>
    <dataValidation type="list" allowBlank="1" showInputMessage="1" showErrorMessage="1" sqref="W3:W37">
      <formula1>"1,2,3,4,5,6,zw,niekl"</formula1>
    </dataValidation>
    <dataValidation type="list" allowBlank="1" showInputMessage="1" showErrorMessage="1" sqref="E3:V37">
      <formula1>"1,2,3,4,5,6,zal,zw,niekl"</formula1>
    </dataValidation>
  </dataValidations>
  <printOptions/>
  <pageMargins left="0.39" right="0.18" top="0.5" bottom="0.18" header="0.5" footer="0.1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MT</cp:lastModifiedBy>
  <cp:lastPrinted>2015-01-13T20:49:32Z</cp:lastPrinted>
  <dcterms:created xsi:type="dcterms:W3CDTF">2015-01-07T20:29:35Z</dcterms:created>
  <dcterms:modified xsi:type="dcterms:W3CDTF">2015-06-12T13:29:36Z</dcterms:modified>
  <cp:category/>
  <cp:version/>
  <cp:contentType/>
  <cp:contentStatus/>
</cp:coreProperties>
</file>